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90" windowWidth="12120" windowHeight="9120"/>
  </bookViews>
  <sheets>
    <sheet name="2026-2027" sheetId="4" r:id="rId1"/>
  </sheets>
  <definedNames>
    <definedName name="_xlnm._FilterDatabase" localSheetId="0" hidden="1">'2026-2027'!$A$5:$O$141</definedName>
    <definedName name="_xlnm.Print_Area" localSheetId="0">'2026-2027'!$A$1:$O$141</definedName>
  </definedNames>
  <calcPr calcId="125725"/>
</workbook>
</file>

<file path=xl/calcChain.xml><?xml version="1.0" encoding="utf-8"?>
<calcChain xmlns="http://schemas.openxmlformats.org/spreadsheetml/2006/main">
  <c r="L112" i="4"/>
  <c r="O106"/>
  <c r="L106"/>
  <c r="O105"/>
  <c r="L105"/>
  <c r="O109"/>
  <c r="O110"/>
  <c r="O111"/>
  <c r="O112"/>
  <c r="L109"/>
  <c r="L110"/>
  <c r="L111"/>
  <c r="O104"/>
  <c r="O103"/>
  <c r="O101"/>
  <c r="O102"/>
  <c r="O99"/>
  <c r="L101"/>
  <c r="L102"/>
  <c r="L103"/>
  <c r="L104"/>
  <c r="L99"/>
  <c r="O37"/>
  <c r="L37"/>
  <c r="L50" l="1"/>
  <c r="L42"/>
  <c r="O42"/>
  <c r="O43"/>
  <c r="O41"/>
  <c r="L41"/>
  <c r="O50"/>
  <c r="O40"/>
  <c r="L40"/>
  <c r="O100"/>
  <c r="L100"/>
  <c r="O132"/>
  <c r="K74"/>
  <c r="O144"/>
  <c r="N144"/>
  <c r="O140"/>
  <c r="O139"/>
  <c r="O138"/>
  <c r="O137"/>
  <c r="O136"/>
  <c r="O135"/>
  <c r="O134"/>
  <c r="O133"/>
  <c r="O131"/>
  <c r="O130"/>
  <c r="O129"/>
  <c r="O128"/>
  <c r="O127"/>
  <c r="O126"/>
  <c r="O125"/>
  <c r="O124"/>
  <c r="O123"/>
  <c r="O122"/>
  <c r="O121"/>
  <c r="O120"/>
  <c r="O119"/>
  <c r="O118"/>
  <c r="O117"/>
  <c r="O116"/>
  <c r="O115"/>
  <c r="O114"/>
  <c r="O113"/>
  <c r="O108"/>
  <c r="O107"/>
  <c r="O98"/>
  <c r="O97"/>
  <c r="O96"/>
  <c r="O95"/>
  <c r="O94"/>
  <c r="O93"/>
  <c r="O92"/>
  <c r="O91"/>
  <c r="O90"/>
  <c r="O89"/>
  <c r="O88"/>
  <c r="O87"/>
  <c r="O86"/>
  <c r="O85"/>
  <c r="O84"/>
  <c r="O83"/>
  <c r="O82"/>
  <c r="O81"/>
  <c r="O79"/>
  <c r="O78"/>
  <c r="O75"/>
  <c r="O73"/>
  <c r="O72"/>
  <c r="O71"/>
  <c r="N68"/>
  <c r="O67"/>
  <c r="O66"/>
  <c r="N63"/>
  <c r="O62"/>
  <c r="O61"/>
  <c r="O60"/>
  <c r="O59"/>
  <c r="O58"/>
  <c r="O57"/>
  <c r="O56"/>
  <c r="O55"/>
  <c r="O54"/>
  <c r="O53"/>
  <c r="O52"/>
  <c r="O51"/>
  <c r="O49"/>
  <c r="O48"/>
  <c r="O47"/>
  <c r="O46"/>
  <c r="O45"/>
  <c r="O44"/>
  <c r="O38"/>
  <c r="O36"/>
  <c r="O35"/>
  <c r="O34"/>
  <c r="O33"/>
  <c r="O32"/>
  <c r="O31"/>
  <c r="O30"/>
  <c r="O29"/>
  <c r="O28"/>
  <c r="O27"/>
  <c r="O26"/>
  <c r="O25"/>
  <c r="O24"/>
  <c r="O23"/>
  <c r="O22"/>
  <c r="O21"/>
  <c r="O20"/>
  <c r="O19"/>
  <c r="O18"/>
  <c r="O17"/>
  <c r="O16"/>
  <c r="O15"/>
  <c r="O14"/>
  <c r="O13"/>
  <c r="O12"/>
  <c r="O11"/>
  <c r="O10"/>
  <c r="O9"/>
  <c r="O7"/>
  <c r="O6" s="1"/>
  <c r="N6"/>
  <c r="L140"/>
  <c r="L139"/>
  <c r="L138"/>
  <c r="L137"/>
  <c r="L136"/>
  <c r="L135"/>
  <c r="L134"/>
  <c r="L133"/>
  <c r="L131"/>
  <c r="L130"/>
  <c r="L129"/>
  <c r="L128"/>
  <c r="L127"/>
  <c r="L126"/>
  <c r="L125"/>
  <c r="L124"/>
  <c r="L123"/>
  <c r="L122"/>
  <c r="L121"/>
  <c r="L120"/>
  <c r="L119"/>
  <c r="L118"/>
  <c r="L117"/>
  <c r="L116"/>
  <c r="L115"/>
  <c r="L114"/>
  <c r="L113"/>
  <c r="L108"/>
  <c r="L107"/>
  <c r="L98"/>
  <c r="L97"/>
  <c r="L96"/>
  <c r="L95"/>
  <c r="L94"/>
  <c r="L93"/>
  <c r="L92"/>
  <c r="L91"/>
  <c r="L90"/>
  <c r="L89"/>
  <c r="L88"/>
  <c r="L87"/>
  <c r="L86"/>
  <c r="L85"/>
  <c r="L84"/>
  <c r="L83"/>
  <c r="L82"/>
  <c r="L81"/>
  <c r="L79"/>
  <c r="L78"/>
  <c r="L75"/>
  <c r="L73"/>
  <c r="L72"/>
  <c r="L71"/>
  <c r="L67"/>
  <c r="L66"/>
  <c r="L9"/>
  <c r="L10"/>
  <c r="L11"/>
  <c r="L12"/>
  <c r="L13"/>
  <c r="L14"/>
  <c r="L15"/>
  <c r="L16"/>
  <c r="L17"/>
  <c r="L18"/>
  <c r="L19"/>
  <c r="L20"/>
  <c r="L21"/>
  <c r="L22"/>
  <c r="L23"/>
  <c r="L24"/>
  <c r="L25"/>
  <c r="L26"/>
  <c r="L27"/>
  <c r="L28"/>
  <c r="L29"/>
  <c r="L30"/>
  <c r="L31"/>
  <c r="L32"/>
  <c r="L33"/>
  <c r="L34"/>
  <c r="L35"/>
  <c r="L36"/>
  <c r="L38"/>
  <c r="L43"/>
  <c r="L44"/>
  <c r="L45"/>
  <c r="L46"/>
  <c r="L47"/>
  <c r="L48"/>
  <c r="L49"/>
  <c r="L51"/>
  <c r="L52"/>
  <c r="L53"/>
  <c r="L54"/>
  <c r="L55"/>
  <c r="L57"/>
  <c r="L58"/>
  <c r="L59"/>
  <c r="L60"/>
  <c r="L61"/>
  <c r="L62"/>
  <c r="L7"/>
  <c r="L6" s="1"/>
  <c r="M80"/>
  <c r="O80" s="1"/>
  <c r="J80"/>
  <c r="L80" s="1"/>
  <c r="O76"/>
  <c r="L76"/>
  <c r="O77"/>
  <c r="M70"/>
  <c r="O70" s="1"/>
  <c r="M69"/>
  <c r="O69" s="1"/>
  <c r="M65"/>
  <c r="O65" s="1"/>
  <c r="M64"/>
  <c r="O64" s="1"/>
  <c r="K68"/>
  <c r="K63"/>
  <c r="M8"/>
  <c r="K6"/>
  <c r="M6"/>
  <c r="L77"/>
  <c r="J70"/>
  <c r="L70" s="1"/>
  <c r="J69"/>
  <c r="L69" s="1"/>
  <c r="J65"/>
  <c r="L65" s="1"/>
  <c r="J64"/>
  <c r="L64" s="1"/>
  <c r="J56"/>
  <c r="L56" s="1"/>
  <c r="K8" l="1"/>
  <c r="L39"/>
  <c r="L8" s="1"/>
  <c r="N74"/>
  <c r="L132"/>
  <c r="L74" s="1"/>
  <c r="N8"/>
  <c r="L68"/>
  <c r="L63"/>
  <c r="O39"/>
  <c r="O8" s="1"/>
  <c r="O68"/>
  <c r="O63"/>
  <c r="O74"/>
  <c r="M63"/>
  <c r="M74"/>
  <c r="M68"/>
  <c r="J6"/>
  <c r="N141" l="1"/>
  <c r="N152" s="1"/>
  <c r="M141"/>
  <c r="M155" s="1"/>
  <c r="O141"/>
  <c r="O152" s="1"/>
  <c r="L141"/>
  <c r="L155" s="1"/>
  <c r="K141"/>
  <c r="K155" s="1"/>
  <c r="L144"/>
  <c r="K144"/>
  <c r="J144"/>
  <c r="N155" l="1"/>
  <c r="N146"/>
  <c r="O155"/>
  <c r="O146"/>
  <c r="K152"/>
  <c r="K146" l="1"/>
  <c r="J63" l="1"/>
  <c r="J68"/>
  <c r="J8"/>
  <c r="J74"/>
  <c r="J141" l="1"/>
  <c r="J155" s="1"/>
  <c r="L152"/>
  <c r="L146" l="1"/>
  <c r="J146"/>
  <c r="J152"/>
</calcChain>
</file>

<file path=xl/sharedStrings.xml><?xml version="1.0" encoding="utf-8"?>
<sst xmlns="http://schemas.openxmlformats.org/spreadsheetml/2006/main" count="1187" uniqueCount="239">
  <si>
    <t>Организация дополнительного образования и обеспечение функционирования организаций в сфере культуры и искусства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</si>
  <si>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библиотечного и информационного обслуживания пользователей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</si>
  <si>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</si>
  <si>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музейных услуг на базе МУК «Краеведческий музей»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</si>
  <si>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Глава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</si>
  <si>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 «Управление административно-хозяйственного обеспечения»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</si>
  <si>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</si>
  <si>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</si>
  <si>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Осуществление полномочий по созданию и организации деятельности комиссий по делам несовершеннолетних и защите их прав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</si>
  <si>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</si>
  <si>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Осуществление отдельных государственных полномочий в области обращения с животными в части организации мероприятий при осуществлении деятельности по обращению с животными без владельцев (Закупка товаров, работ и услуг для обеспечения государственных (муниципальных) нужд)</t>
  </si>
  <si>
    <t>Проектирование строительства (реконструкции), капитального ремонта, строительство (реконструкцию), капитальный ремонт, ремонт и содержание автомобильных дорог общего пользования местного значения, в том числе на формирование муниципальных дорожных фондов (Закупка товаров, работ и услуг для обеспечения государственных (муниципальных) нужд)</t>
  </si>
  <si>
    <t>Функционирование (техническое обслуживание и эксплуатация) блочно-модульной котельной д. Затеиха (Закупка товаров, работ и услуг для обеспечения государственных (муниципальных) нужд)</t>
  </si>
  <si>
    <t>Функционирование станций катодной защиты газопроводов, находящихся в собственности Пучежского муниципального района (Закупка товаров, работ и услуг для обеспечения государственных (муниципальных) нужд)</t>
  </si>
  <si>
    <t>Организация технического обслуживания газопроводов, сооружений на них, газового оборудования и оказание услуг аварийно-диспетчерской службы, иные мероприятия, связанные с содержанием и обслуживанием объектов газового хозяйства (Закупка товаров, работ и услуг для обеспечения государственных (муниципальных) нужд)</t>
  </si>
  <si>
    <t>Организация дошкольного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</si>
  <si>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Присмотр и уход за детьми, в части питания детей образовательного учреждения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</si>
  <si>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</si>
  <si>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Обеспечение антитеррористической защищенности образовательных организаций (Закупка товаров, работ и услуг для обеспечения государственных (муниципальных) нужд)</t>
  </si>
  <si>
    <t>Выполнение мероприятий, направленных на охрану труда и предупреждение профессиональных заболеваний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</si>
  <si>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</si>
  <si>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Организация общего образования  и обеспечение функционирования муниципальных учреждений (Закупка товаров, работ и услуг для обеспечения государственных (муниципальных) нужд)</t>
  </si>
  <si>
    <t>Обеспечение пожарной безопасности муниципальных  учреждений (Закупка товаров, работ и услуг для обеспечения государственных (муниципальных) нужд)</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</si>
  <si>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(Закупка товаров, работ и услуг для обеспечения государственных (муниципальных) нужд)</t>
  </si>
  <si>
    <t>Создание условий для организации отдыха и оздоровления детей в образовательных организациях (Закупка товаров, работ и услуг для обеспечения государственных (муниципальных) нужд)</t>
  </si>
  <si>
    <t>Организация отдыха детей в каникулярное время в части организации двухразового питания в лагерях дневного пребывания (Закупка товаров, работ и услуг для обеспечения государственных (муниципальных) нужд)</t>
  </si>
  <si>
    <t>Осуществление переданных государственных полномочий по организации двухразового питания в лагерях дневного пребывания детей-сирот и детей, находящихся в трудной жизненной ситуации (Закупка товаров, работ и услуг для обеспечения государственных (муниципальных) нужд)</t>
  </si>
  <si>
    <t>Организация мероприятий для детей (Закупка товаров, работ и услуг для обеспечения государственных (муниципальных) нужд)</t>
  </si>
  <si>
    <t>Организация временной занятости несовершеннолетних граждан (Закупка товаров, работ и услуг для обеспечения государственных (муниципальных) нужд)</t>
  </si>
  <si>
    <t>Обеспечение горячим питанием обучающихся из многодетных семей, детей-инвалидов, детей, находящихся под опекой, детей, состоящих на учете в противотуберкулезном диспансере (Закупка товаров, работ и услуг для обеспечения государственных (муниципальных) нужд)</t>
  </si>
  <si>
    <t>Пропаганда здорового образа жизни. Профилактика алкоголизма, наркомании и асоциальных явлений в молодежной среде (Предоставление субсидий бюджетным, автономным учреждениям и иным некоммерческим организациям)</t>
  </si>
  <si>
    <t>Резервный фонд администрации Пучежского муниципального района (Иные бюджетные ассигнования)</t>
  </si>
  <si>
    <t>Осуществление переданных государственных полномочий Ивановской области по присмотру и уходу за детьми-сиротами и детьми, оставшимися без попечения родителей, детьми-инвалидами в муниципальных дошкольных образовательных организациях и детьми, нуждающимися в длительном лечении, в муниципальных дошкольных образовательных организациях, осуществляющих оздоровление (Закупка товаров, работ и услуг для обеспечения государственных (муниципальных) нужд)</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</si>
  <si>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(Закупка товаров, работ и услуг для обеспечения государственных (муниципальных) нужд)</t>
  </si>
  <si>
    <t>Организация дополнительного образования и обеспечение функционирования организаций в сфере культуры и искусства (Закупка товаров, работ и услуг для обеспечения государственных (муниципальных) нужд)</t>
  </si>
  <si>
    <t>Осуществление библиотечного и информационного обслуживания пользователей библиотек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</si>
  <si>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(Закупка товаров, работ и услуг для обеспечения государственных (муниципальных) нужд)</t>
  </si>
  <si>
    <t>Предоставление музейных услуг на базе МУК «Краеведческий музей»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</si>
  <si>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(создание модельной муниципальной библиотеки) (Закупка товаров, работ и услуг для обеспечения государственных (муниципальных) нужд)</t>
  </si>
  <si>
    <t>Обеспечение деятельности МУ «Управление административно-хозяйственного обеспечения» (Закупка товаров, работ и услуг для обеспечения государственных (муниципальных) нужд)</t>
  </si>
  <si>
    <t>Организация мероприятий муниципального  характера (Закупка товаров, работ и услуг для обеспечения государственных (муниципальных) нужд)</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</si>
  <si>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</si>
  <si>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(ведение справочно-адресной работы по учету и регистрации граждан на территории поселения) (Закупка товаров, работ и услуг для обеспечения государственных (муниципальных) нужд)</t>
  </si>
  <si>
    <t>Осуществление отдельных государственных полномочий в сфере административных правонарушений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</si>
  <si>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библиотечного обслуживания населения, комплектование и обеспечение сохранности библиотечных фондов (обеспечение функционирования библиотек) (Иные бюджетные ассигнования)</t>
  </si>
  <si>
    <t>00320</t>
  </si>
  <si>
    <t>Повышение квалификации муниципальных служащих (Закупка товаров, работ и услуг для обеспечения государственных (муниципальных) нужд)</t>
  </si>
  <si>
    <t>Осуществление части переданных муниципальному району полномочий Пучежского городского поселения по решению вопросов местного значения по оказанию финансовой поддержки футбольной команде "Волга" (Предоставление субсидий бюджетным, автономным учреждениям и иным некоммерческим организациям)</t>
  </si>
  <si>
    <t>00120</t>
  </si>
  <si>
    <t>00110</t>
  </si>
  <si>
    <t>Государственная поддержка отрасли культуры (Реализация мероприятий по модернизации библиотек в части комплектования книжных фондов библиотек муниципальных образований) (Закупка товаров, работ и услуг для обеспечения государственных (муниципальных) нужд)</t>
  </si>
  <si>
    <t>L5191</t>
  </si>
  <si>
    <t>00550</t>
  </si>
  <si>
    <t>Обеспечение функционирования модели персонифицированного финансирования дополнительного образования детей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</si>
  <si>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образования (Предоставление субсидий бюджетным, автономным учреждениям и иным некоммерческим организациям)</t>
  </si>
  <si>
    <t>Организация дополнительного образования и обеспечение функционирования организаций в сфере физической культуры и спорта (Предоставление субсидий бюджетным, автономным учреждениям и иным некоммерческим организациям)</t>
  </si>
  <si>
    <t>12</t>
  </si>
  <si>
    <t>00350</t>
  </si>
  <si>
    <t>Размещение информации о деятельности органов местного самоуправления Пучежского муниципального района (Закупка товаров, работ и услуг для обеспечения государственных (муниципальных) нужд)</t>
  </si>
  <si>
    <t>82910</t>
  </si>
  <si>
    <t>Софинансирование расходов по обеспечению функционирования многофункциональных центров предоставления государственных и муниципальных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</si>
  <si>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Софинансирование расходов по обеспечению функционирования многофункциональных центров предоставления государственных и муниципальных услуг (Закупка товаров, работ и услуг для обеспечения государственных (муниципальных) нужд)</t>
  </si>
  <si>
    <t>82400</t>
  </si>
  <si>
    <t>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организации проведения мероприятий по содержанию сибиреязвенных скотомогильников (Закупка товаров, работ и услуг для обеспечения государственных (муниципальных) нужд)</t>
  </si>
  <si>
    <t>00370</t>
  </si>
  <si>
    <t>Вручение наград Российской Федерации, наград Ивановской области, наград Пучежского муниципального района, выплата вознаграждений к ним (Социальное обеспечение и иные выплаты населению)</t>
  </si>
  <si>
    <t>Содержание автомобильных дорог общего пользования местного значения (Закупка товаров, работ и услуг для обеспечения государственных (муниципальных) нужд)</t>
  </si>
  <si>
    <t>Проведение диспансеризации лиц, замещающих должности муниципальной службы (Закупка товаров, работ и услуг для обеспечения государственных (муниципальных) нужд)</t>
  </si>
  <si>
    <t>00340</t>
  </si>
  <si>
    <t>Осуществление полномочий по созданию и организации деятельности комиссий по делам несовершеннолетних и защите их прав (Закупка товаров, работ и услуг для обеспечения государственных (муниципальных) нужд)</t>
  </si>
  <si>
    <t>Осуществление переданных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 (Социальное обеспечение и иные выплаты населению)</t>
  </si>
  <si>
    <t>Пенсионное обеспечение лиц, замещающих выборные муниципальные должности и должности муниципальной службы Пучежского муниципального района (Социальное обеспечение и иные выплаты населению)</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</si>
  <si>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(Капитальные вложения в объекты государственной (муниципальной) собственности)</t>
  </si>
  <si>
    <t>Иные межбюджетные трансферты сельским поселениям, входящим в состав Пучежского муниципального района на решение вопросов местного значения, связанные с осуществление дорожной деятельности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осуществление дорожной деятельности в соответствии с законодательством Российской Федерации (Межбюджетные трансферты)</t>
  </si>
  <si>
    <t>Осуществление части переданных муниципальному району полномочий Пучежского городского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</si>
  <si>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Затеихинского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</si>
  <si>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Илья-Высоковского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</si>
  <si>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Мортковского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</si>
  <si>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Сеготского сельского  поселения по решению вопросов местного значения по организации досуга и обеспечения жителей поселения услугами организаций культуры (обеспечение функционирования учреждений культурного досуга) (Предоставление субсидий бюджетным, автономным учреждениям и иным некоммерческим организациям)</t>
  </si>
  <si>
    <t>Осуществление части переданных муниципальному району полномочий Пучежского городского поселения на выполнение мероприятий по повышению туристического потенциала городского поселения (обеспечение деятельности муниципальных учреждений культуры) (Предоставление субсидий бюджетным, автономным учреждениям и иным некоммерческим организациям)</t>
  </si>
  <si>
    <t>Субсидия СОНКО Пучежской районной ветеранской общественной организации Всероссийской общественной организации ветеранов (инвалидов) войны, труда, Вооруженных Сил и правоохранительных органов (Предоставление субсидий бюджетным, автономным учреждениям и иным некоммерческим организациям)</t>
  </si>
  <si>
    <t>Организация дошкольного образования и обеспечение функционирования муниципальных учреждений (Иные бюджетные ассигнования)</t>
  </si>
  <si>
    <t>Организация общего образования  и обеспечение функционирования муниципальных учреждений (Иные бюджетные ассигнования)</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</si>
  <si>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(Иные бюджетные ассигнования)</t>
  </si>
  <si>
    <t>Обеспечений функций органов местного самоуправления Пучежского муниципального района (Иные бюджетные ассигнования)</t>
  </si>
  <si>
    <t>Организация дополнительного образования и обеспечение функционирования организаций в сфере культуры и искусства (Иные бюджетные ассигнования)</t>
  </si>
  <si>
    <t>Предоставление музейных услуг на базе МУК «Краеведческий музей» (Иные бюджетные ассигнования)</t>
  </si>
  <si>
    <t>Обеспечение деятельности МУ «Управление административно-хозяйственного обеспечения» (Иные бюджетные ассигнования)</t>
  </si>
  <si>
    <t>Обеспечение функционирования МУ «Многофункциональный центр предоставления государственных и муниципальных услуг в Пучежском муниципальном районе» (Иные бюджетные ассигнования)</t>
  </si>
  <si>
    <t>Обеспечение функционирования Председателя Совета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</si>
  <si>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</si>
  <si>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00100</t>
  </si>
  <si>
    <t>S0190</t>
  </si>
  <si>
    <t>00150</t>
  </si>
  <si>
    <t>11</t>
  </si>
  <si>
    <t>100</t>
  </si>
  <si>
    <t>001</t>
  </si>
  <si>
    <t>200</t>
  </si>
  <si>
    <t>13</t>
  </si>
  <si>
    <t>800</t>
  </si>
  <si>
    <t>06</t>
  </si>
  <si>
    <t>07</t>
  </si>
  <si>
    <t>08</t>
  </si>
  <si>
    <t>10</t>
  </si>
  <si>
    <t>300</t>
  </si>
  <si>
    <t>Наименование</t>
  </si>
  <si>
    <t>Раздел</t>
  </si>
  <si>
    <t>330</t>
  </si>
  <si>
    <t>Код основ-ного меро-прия-тия</t>
  </si>
  <si>
    <t>Вид расхода</t>
  </si>
  <si>
    <t>09</t>
  </si>
  <si>
    <t>05</t>
  </si>
  <si>
    <t>600</t>
  </si>
  <si>
    <t>04</t>
  </si>
  <si>
    <t>01</t>
  </si>
  <si>
    <t>02</t>
  </si>
  <si>
    <t>03</t>
  </si>
  <si>
    <t>0</t>
  </si>
  <si>
    <t>Код глав-ного распо-ряди-теля</t>
  </si>
  <si>
    <t>Под-раздел</t>
  </si>
  <si>
    <t>Код прог-раммы</t>
  </si>
  <si>
    <t>Код под-прог-рам-мы</t>
  </si>
  <si>
    <t>092</t>
  </si>
  <si>
    <t>500</t>
  </si>
  <si>
    <t>166</t>
  </si>
  <si>
    <t>80370</t>
  </si>
  <si>
    <t>073</t>
  </si>
  <si>
    <t>00010</t>
  </si>
  <si>
    <t>80170</t>
  </si>
  <si>
    <t>00020</t>
  </si>
  <si>
    <t>80100</t>
  </si>
  <si>
    <t>80200</t>
  </si>
  <si>
    <t>80110</t>
  </si>
  <si>
    <t>00530</t>
  </si>
  <si>
    <t>9</t>
  </si>
  <si>
    <t>00</t>
  </si>
  <si>
    <t>00310</t>
  </si>
  <si>
    <t>00290</t>
  </si>
  <si>
    <t>00360</t>
  </si>
  <si>
    <t>80350</t>
  </si>
  <si>
    <t>80360</t>
  </si>
  <si>
    <t>00030</t>
  </si>
  <si>
    <t>00040</t>
  </si>
  <si>
    <t>00300</t>
  </si>
  <si>
    <t>00180</t>
  </si>
  <si>
    <t>80150</t>
  </si>
  <si>
    <t>00050</t>
  </si>
  <si>
    <t>00090</t>
  </si>
  <si>
    <t>00170</t>
  </si>
  <si>
    <t>00190</t>
  </si>
  <si>
    <t>00200</t>
  </si>
  <si>
    <t>16</t>
  </si>
  <si>
    <t>00070</t>
  </si>
  <si>
    <t>60030</t>
  </si>
  <si>
    <t>L3041</t>
  </si>
  <si>
    <t>00130</t>
  </si>
  <si>
    <t>60080</t>
  </si>
  <si>
    <t>40</t>
  </si>
  <si>
    <t>9160Г</t>
  </si>
  <si>
    <t>9260З</t>
  </si>
  <si>
    <t>9360И</t>
  </si>
  <si>
    <t>9460М</t>
  </si>
  <si>
    <t>9560С</t>
  </si>
  <si>
    <t>9180Г</t>
  </si>
  <si>
    <t>9183Г</t>
  </si>
  <si>
    <t>9162Г</t>
  </si>
  <si>
    <t>00230</t>
  </si>
  <si>
    <t>9155Г</t>
  </si>
  <si>
    <t>00380</t>
  </si>
  <si>
    <t>60070</t>
  </si>
  <si>
    <t>9152Г</t>
  </si>
  <si>
    <t>00510</t>
  </si>
  <si>
    <t>00520</t>
  </si>
  <si>
    <t>00540</t>
  </si>
  <si>
    <t>Совет Пучежского муниципального района</t>
  </si>
  <si>
    <t>Отдел образования и делам молодежи администрации Пучежского муниципального района</t>
  </si>
  <si>
    <t>Финансовый отдел администрации Пучежского муниципального района</t>
  </si>
  <si>
    <t>Комитет экономического развития, управления муниципальным имуществом, торговли, конкурсов, аукционов администрации Пучежского муниципального района</t>
  </si>
  <si>
    <t>Администрация Пучежского муниципального района</t>
  </si>
  <si>
    <t>Итого</t>
  </si>
  <si>
    <t>Код направ-ления расхо-дов</t>
  </si>
  <si>
    <t>Организация дошкольного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</si>
  <si>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</si>
  <si>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Организация общего образования  и обеспечение функционирования муниципальных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</si>
  <si>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Предоставление ежемесячных муниципальных выплат молодым специалистам муниципальных образовательных учреждений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</si>
  <si>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Обеспечение деятельности Муниципального учреждения по обслуживанию муниципальных учреждений Пучежского муниципального района Ивановской области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</si>
  <si>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Обеспечений функций органов местного самоуправления Пучежского муниципального района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</si>
  <si>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S2910</t>
  </si>
  <si>
    <t>Вовлечение молодежи в общественную жизнь района, гражданско-патриотическое воспитание  (Закупка товаров, работ и услуг для обеспечения государственных (муниципальных) нужд)</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</si>
  <si>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(Ежемесячное денежное вознаграждение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</si>
  <si>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00080</t>
  </si>
  <si>
    <t>Повышение квалификации работников, подготовка, переподготовка кадров, участие в семинарах, конференциях (Закупка товаров, работ и услуг для обеспечения государственных (муниципальных) нужд)</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</si>
  <si>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(Организация бесплатного горячего питания обучающихся, получающих начальное общее образование в муниципальных образовательных организациях) (Закупка товаров, работ и услуг для обеспечения государственных (муниципальных) нужд)</t>
  </si>
  <si>
    <t>89700</t>
  </si>
  <si>
    <t>51792</t>
  </si>
  <si>
    <t>81010</t>
  </si>
  <si>
    <t>Возмещение расходов, связанных с уменьшением размера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пасынками и падчерицами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N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</si>
  <si>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Изготовление проектной документации на капитальный ремонт, ремонт дорог местного значения, проведение строительного контроля при осуществлении строительства, реконструкции и капитального ремонта дорог местного значения (Закупка товаров, работ и услуг для обеспечения государственных (муниципальных) нужд)</t>
  </si>
  <si>
    <t>Вовлечение молодежи в общественную жизнь района, гражданско-патриотическое воспитание  (Предоставление субсидий бюджетным, автономным учреждениям и иным некоммерческим организациям)</t>
  </si>
  <si>
    <t>Осуществление переданных органам местного самоуправления государственных полномочий Ивановской области по выплате регионального ежемесячного денежного вознаграждения за классное руководство педагогическим работникам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</si>
  <si>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81090</t>
  </si>
  <si>
    <t>Изменения, руб</t>
  </si>
  <si>
    <t>01130</t>
  </si>
  <si>
    <t>Организация досуга и обеспечение жителей муниципального района услугами организаций культуры (Предоставление субсидий бюджетным, автономным учреждениям и иным некоммерческим организациям)</t>
  </si>
  <si>
    <t>Д0820</t>
  </si>
  <si>
    <t>81290</t>
  </si>
  <si>
    <t>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из многодетных семей  (Закупка товаров, работ и услуг для обеспечения государственных (муниципальных) нужд)</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</si>
  <si>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обучающимся, получающим начальное общее образование и посещающим группу продленного дня, основное общее и среднее общее образование в муниципальных образовательных организациях, из числа детей, пасынков и падчериц граждан, принимающих участие (принимавших участие, в том числе погибших (умерших)) в специальной военной операции, проводимой с 24 февраля 2022 года, из числа военнослужащих и сотрудников федеральных органов исполнительной власти и федеральных государственных органов, в которых федеральным законом предусмотрена военная служба, сотрудников органов внутренних дел Российской Федерации, граждан Российской Федерации, заключивших после 21 сентября 2022 года контракт в соответствии с пунктом 7 статьи 38 Федерального закона от 28.03.1998 № 53-ФЗ «О воинской обязанности и военной службе» или заключивших контракт о добровольном содействии в выполнении задач, возложенных на Вооруженные Силы Российской Федерации, сотрудников уголовно-исполнительной системы Российской Федерации, выполняющих (выполнявших) возложенные на них задачи в период проведения специальной военной операции, а также граждан, призванных на военную службу по мобилизации в Вооруженные Силы Российской Федерации (Закупка товаров, работ и услуг для обеспечения государственных (муниципальных) нужд)</t>
  </si>
  <si>
    <t>00710</t>
  </si>
  <si>
    <t>Осуществление регулярных перевозок пассажиров и багажа автомобильным транспортом по регулируемым тарифам по маршрутам регулярных перевозок в Пучежском муниципальном районе(Закупка товаров, работ и услуг для обеспечения государственных (муниципальных) нужд)</t>
  </si>
  <si>
    <t>Капитальный ремонт, ремонт автомобильных дорог общего пользования местного значения (Закупка товаров, работ и услуг для обеспечения государственных (муниципальных) нужд)</t>
  </si>
  <si>
    <t>81400</t>
  </si>
  <si>
    <t>Осуществление переданных органам местного самоуправления государственных полномочий Ивановской области по ежегодной социальной выплате работникам муниципальных организаций, реализующих основные общеобразовательные программы дошкольного и общего образования, дополнительные общеобразовательные программы (Социальное обеспечение и иные выплаты населению)</t>
  </si>
  <si>
    <t>50502</t>
  </si>
  <si>
    <t>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Ивановской области, муниципальных общеобразовательных организаций (Ежемесячное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</si>
  <si>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r>
      <t xml:space="preserve">Финансовое обеспечение расходных обязательств, связанных с освобождением от родительской платы за присмотр и уход в муниципальных образовательных организациях, реализующих образовательную программу дошкольного образования, за детьми </t>
    </r>
    <r>
      <rPr>
        <b/>
        <sz val="12"/>
        <rFont val="Times New Roman"/>
        <family val="1"/>
        <charset val="204"/>
      </rPr>
      <t>из многодетных семей</t>
    </r>
    <r>
      <rPr>
        <sz val="12"/>
        <rFont val="Times New Roman"/>
        <family val="1"/>
        <charset val="204"/>
      </rPr>
      <t xml:space="preserve">  (Закупка товаров, работ и услуг для обеспечения государственных (муниципальных) нужд)</t>
    </r>
  </si>
  <si>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</si>
  <si>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(Закупка товаров, работ и услуг для обеспечения государственных (муниципальных) нужд)</t>
  </si>
  <si>
    <t>Ведомственная структура расходов бюджета Пучежского муниципального района на 2026-2027 годы</t>
  </si>
  <si>
    <t>Сумма на 2026 год, руб</t>
  </si>
  <si>
    <t>Сумма на 2027 год, руб</t>
  </si>
  <si>
    <t>Разработка (корректировка) проектной документации и газификация населенных пунктов, объектов социальной инфраструктуры Ивановской области (Бюджетные инвестиции)</t>
  </si>
  <si>
    <t>400</t>
  </si>
  <si>
    <t>S2990</t>
  </si>
  <si>
    <t>9Д001</t>
  </si>
  <si>
    <t>S9007</t>
  </si>
  <si>
    <t>9Д002</t>
  </si>
  <si>
    <t>9Д003</t>
  </si>
  <si>
    <t>9Д004</t>
  </si>
  <si>
    <t>L3720</t>
  </si>
  <si>
    <t>Развитие транспортной инфраструктуры на сельских территориях  (Закупка товаров, работ и услуг для обеспечения государственных (муниципальных) нужд)</t>
  </si>
  <si>
    <t>Ю4</t>
  </si>
  <si>
    <t>57502</t>
  </si>
  <si>
    <t>Реализация мероприятий по модернизации школьных систем образования (модернизация школьных систем образования) (Закупка товаров, работ и услуг для обеспечения государственных (муниципальных) нужд)</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</si>
  <si>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</si>
  <si>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</si>
  <si>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Приложение № 7 к решению Совета 
Пучежского муниципального района 
от  17.12.2024  № 200</t>
  </si>
  <si>
    <t>83390</t>
  </si>
  <si>
    <t>Осуществление переданных органам местного самоуправления государственных полномочий Ивановской области по предоставлению бесплатного горячего питания детям из многодетных семей, обучающимся в 5-11 классах муниципальных общеобразовательных организаций (Закупка товаров, работ и услуг для обеспечения государственных (муниципальных) нужд)</t>
  </si>
</sst>
</file>

<file path=xl/styles.xml><?xml version="1.0" encoding="utf-8"?>
<styleSheet xmlns="http://schemas.openxmlformats.org/spreadsheetml/2006/main">
  <fonts count="7">
    <font>
      <sz val="10"/>
      <name val="Arial Cyr"/>
      <charset val="204"/>
    </font>
    <font>
      <sz val="12"/>
      <name val="Times New Roman"/>
      <family val="1"/>
      <charset val="204"/>
    </font>
    <font>
      <sz val="12"/>
      <color indexed="8"/>
      <name val="Times New Roman"/>
      <family val="1"/>
      <charset val="204"/>
    </font>
    <font>
      <sz val="10"/>
      <name val="Times New Roman"/>
      <family val="1"/>
      <charset val="204"/>
    </font>
    <font>
      <sz val="10"/>
      <color indexed="8"/>
      <name val="Arial Cyr"/>
      <family val="2"/>
    </font>
    <font>
      <b/>
      <sz val="12"/>
      <name val="Times New Roman"/>
      <family val="1"/>
      <charset val="204"/>
    </font>
    <font>
      <b/>
      <sz val="10"/>
      <name val="Arial Cyr"/>
      <charset val="20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49" fontId="4" fillId="0" borderId="1">
      <alignment vertical="top" wrapText="1"/>
    </xf>
  </cellStyleXfs>
  <cellXfs count="40">
    <xf numFmtId="0" fontId="0" fillId="0" borderId="0" xfId="0"/>
    <xf numFmtId="49" fontId="2" fillId="0" borderId="2"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2" borderId="3" xfId="0" applyNumberFormat="1" applyFont="1" applyFill="1" applyBorder="1" applyAlignment="1">
      <alignment horizontal="center" wrapText="1"/>
    </xf>
    <xf numFmtId="0" fontId="0" fillId="0" borderId="0" xfId="0" applyAlignment="1">
      <alignment horizontal="justify" vertical="center"/>
    </xf>
    <xf numFmtId="0" fontId="1" fillId="2" borderId="3" xfId="0" applyFont="1" applyFill="1" applyBorder="1" applyAlignment="1">
      <alignment horizontal="justify" vertical="center" wrapText="1"/>
    </xf>
    <xf numFmtId="0" fontId="6" fillId="0" borderId="0" xfId="0" applyFont="1"/>
    <xf numFmtId="0" fontId="5" fillId="0" borderId="0" xfId="0" applyFont="1"/>
    <xf numFmtId="0" fontId="1" fillId="0" borderId="0" xfId="0" applyFont="1"/>
    <xf numFmtId="0" fontId="1" fillId="0" borderId="3" xfId="0" applyFont="1" applyFill="1" applyBorder="1" applyAlignment="1">
      <alignment horizontal="justify" vertical="center" wrapText="1"/>
    </xf>
    <xf numFmtId="49" fontId="1" fillId="0" borderId="3" xfId="0" applyNumberFormat="1" applyFont="1" applyFill="1" applyBorder="1" applyAlignment="1">
      <alignment horizontal="center" wrapText="1"/>
    </xf>
    <xf numFmtId="0" fontId="0" fillId="0" borderId="0" xfId="0" applyFill="1"/>
    <xf numFmtId="0" fontId="5" fillId="3" borderId="3" xfId="0" applyFont="1" applyFill="1" applyBorder="1" applyAlignment="1">
      <alignment horizontal="justify" vertical="center" wrapText="1"/>
    </xf>
    <xf numFmtId="0" fontId="5" fillId="3" borderId="3" xfId="0" applyFont="1" applyFill="1" applyBorder="1"/>
    <xf numFmtId="0" fontId="5" fillId="3" borderId="4" xfId="0" applyFont="1" applyFill="1" applyBorder="1" applyAlignment="1">
      <alignment horizontal="justify" vertical="center" wrapText="1"/>
    </xf>
    <xf numFmtId="0" fontId="5" fillId="3" borderId="0" xfId="0" applyFont="1" applyFill="1" applyAlignment="1">
      <alignment horizontal="center"/>
    </xf>
    <xf numFmtId="0" fontId="5" fillId="3" borderId="0" xfId="0" applyFont="1" applyFill="1"/>
    <xf numFmtId="0" fontId="6" fillId="3" borderId="0" xfId="0" applyFont="1" applyFill="1"/>
    <xf numFmtId="4" fontId="5" fillId="3" borderId="3" xfId="0" applyNumberFormat="1" applyFont="1" applyFill="1" applyBorder="1" applyAlignment="1">
      <alignment horizontal="center"/>
    </xf>
    <xf numFmtId="49" fontId="5" fillId="3" borderId="0" xfId="0" applyNumberFormat="1" applyFont="1" applyFill="1" applyAlignment="1">
      <alignment horizontal="center"/>
    </xf>
    <xf numFmtId="49" fontId="5" fillId="3" borderId="3" xfId="0" applyNumberFormat="1" applyFont="1" applyFill="1" applyBorder="1" applyAlignment="1">
      <alignment horizontal="center"/>
    </xf>
    <xf numFmtId="0" fontId="1" fillId="0" borderId="3" xfId="0" applyFont="1" applyBorder="1" applyAlignment="1">
      <alignment horizontal="center"/>
    </xf>
    <xf numFmtId="0" fontId="1" fillId="2" borderId="3" xfId="0" applyNumberFormat="1" applyFont="1" applyFill="1" applyBorder="1" applyAlignment="1">
      <alignment horizontal="justify" vertical="center" wrapText="1"/>
    </xf>
    <xf numFmtId="4" fontId="1" fillId="0" borderId="3" xfId="0" applyNumberFormat="1" applyFont="1" applyBorder="1" applyAlignment="1">
      <alignment horizontal="center" vertical="top"/>
    </xf>
    <xf numFmtId="4" fontId="1" fillId="0" borderId="3" xfId="0" applyNumberFormat="1" applyFont="1" applyBorder="1" applyAlignment="1">
      <alignment horizontal="center"/>
    </xf>
    <xf numFmtId="0" fontId="1" fillId="0" borderId="3" xfId="0" applyFont="1" applyBorder="1" applyAlignment="1">
      <alignment horizontal="justify" vertical="center" wrapText="1"/>
    </xf>
    <xf numFmtId="0" fontId="1" fillId="0" borderId="0" xfId="0" applyFont="1" applyAlignment="1">
      <alignment horizontal="justify" vertical="center" wrapText="1"/>
    </xf>
    <xf numFmtId="4" fontId="1" fillId="0" borderId="3" xfId="0" applyNumberFormat="1" applyFont="1" applyFill="1" applyBorder="1" applyAlignment="1">
      <alignment horizontal="center"/>
    </xf>
    <xf numFmtId="4" fontId="1" fillId="0" borderId="3" xfId="0" applyNumberFormat="1" applyFont="1" applyBorder="1" applyAlignment="1">
      <alignment horizontal="center" vertical="top" wrapText="1"/>
    </xf>
    <xf numFmtId="4" fontId="1" fillId="0" borderId="3" xfId="0" applyNumberFormat="1" applyFont="1" applyFill="1" applyBorder="1" applyAlignment="1">
      <alignment horizontal="center" wrapText="1"/>
    </xf>
    <xf numFmtId="0" fontId="5" fillId="3" borderId="3" xfId="0" applyFont="1" applyFill="1" applyBorder="1" applyAlignment="1">
      <alignment horizontal="center"/>
    </xf>
    <xf numFmtId="4" fontId="1" fillId="0" borderId="0" xfId="0" applyNumberFormat="1" applyFont="1" applyAlignment="1">
      <alignment horizontal="center"/>
    </xf>
    <xf numFmtId="4" fontId="1" fillId="0" borderId="0" xfId="0" applyNumberFormat="1" applyFont="1" applyBorder="1" applyAlignment="1">
      <alignment horizontal="center"/>
    </xf>
    <xf numFmtId="0" fontId="1" fillId="0" borderId="3" xfId="0" applyFont="1" applyBorder="1" applyAlignment="1">
      <alignment horizontal="justify" wrapText="1"/>
    </xf>
    <xf numFmtId="0" fontId="2" fillId="0" borderId="2" xfId="0" applyFont="1" applyBorder="1" applyAlignment="1">
      <alignment horizontal="center" vertical="center" wrapText="1"/>
    </xf>
    <xf numFmtId="4" fontId="1" fillId="2" borderId="3" xfId="0" applyNumberFormat="1" applyFont="1" applyFill="1" applyBorder="1" applyAlignment="1">
      <alignment horizontal="center" wrapText="1"/>
    </xf>
    <xf numFmtId="4" fontId="0" fillId="0" borderId="0" xfId="0" applyNumberFormat="1" applyFont="1" applyBorder="1" applyAlignment="1">
      <alignment horizontal="center"/>
    </xf>
    <xf numFmtId="0" fontId="0" fillId="0" borderId="0" xfId="0" applyFont="1"/>
    <xf numFmtId="0" fontId="5" fillId="0" borderId="0" xfId="0" applyFont="1" applyAlignment="1">
      <alignment horizontal="center" wrapText="1"/>
    </xf>
    <xf numFmtId="49" fontId="3" fillId="0" borderId="0" xfId="0" applyNumberFormat="1" applyFont="1" applyAlignment="1">
      <alignment horizontal="right" wrapText="1"/>
    </xf>
  </cellXfs>
  <cellStyles count="2">
    <cellStyle name="st15" xfId="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155"/>
  <sheetViews>
    <sheetView tabSelected="1" zoomScaleNormal="100" workbookViewId="0">
      <selection activeCell="Q7" sqref="Q7"/>
    </sheetView>
  </sheetViews>
  <sheetFormatPr defaultRowHeight="15.75"/>
  <cols>
    <col min="1" max="1" width="47.140625" style="4" customWidth="1"/>
    <col min="2" max="2" width="6.140625" customWidth="1"/>
    <col min="3" max="3" width="5.140625" customWidth="1"/>
    <col min="4" max="5" width="4.85546875" customWidth="1"/>
    <col min="6" max="6" width="4.7109375" customWidth="1"/>
    <col min="7" max="7" width="5.5703125" customWidth="1"/>
    <col min="8" max="8" width="8.42578125" customWidth="1"/>
    <col min="9" max="9" width="6.28515625" customWidth="1"/>
    <col min="10" max="11" width="18.140625" style="36" hidden="1" customWidth="1"/>
    <col min="12" max="12" width="18.140625" style="36" customWidth="1"/>
    <col min="13" max="13" width="18.140625" style="31" hidden="1" customWidth="1"/>
    <col min="14" max="14" width="18.140625" style="36" hidden="1" customWidth="1"/>
    <col min="15" max="15" width="18.140625" style="36" customWidth="1"/>
  </cols>
  <sheetData>
    <row r="1" spans="1:15" ht="47.25" customHeight="1">
      <c r="G1" s="39" t="s">
        <v>236</v>
      </c>
      <c r="H1" s="39"/>
      <c r="I1" s="39"/>
      <c r="J1" s="39"/>
      <c r="K1" s="39"/>
      <c r="L1" s="39"/>
      <c r="M1" s="39"/>
      <c r="N1" s="39"/>
      <c r="O1" s="39"/>
    </row>
    <row r="3" spans="1:15" ht="16.5" customHeight="1">
      <c r="A3" s="38" t="s">
        <v>218</v>
      </c>
      <c r="B3" s="38"/>
      <c r="C3" s="38"/>
      <c r="D3" s="38"/>
      <c r="E3" s="38"/>
      <c r="F3" s="38"/>
      <c r="G3" s="38"/>
      <c r="H3" s="38"/>
      <c r="I3" s="38"/>
      <c r="J3" s="38"/>
      <c r="K3" s="38"/>
      <c r="L3" s="38"/>
      <c r="M3" s="38"/>
      <c r="N3" s="38"/>
      <c r="O3" s="38"/>
    </row>
    <row r="5" spans="1:15" ht="114" customHeight="1">
      <c r="A5" s="34" t="s">
        <v>105</v>
      </c>
      <c r="B5" s="1" t="s">
        <v>118</v>
      </c>
      <c r="C5" s="1" t="s">
        <v>106</v>
      </c>
      <c r="D5" s="1" t="s">
        <v>119</v>
      </c>
      <c r="E5" s="2" t="s">
        <v>120</v>
      </c>
      <c r="F5" s="2" t="s">
        <v>121</v>
      </c>
      <c r="G5" s="2" t="s">
        <v>108</v>
      </c>
      <c r="H5" s="2" t="s">
        <v>180</v>
      </c>
      <c r="I5" s="2" t="s">
        <v>109</v>
      </c>
      <c r="J5" s="28" t="s">
        <v>219</v>
      </c>
      <c r="K5" s="23" t="s">
        <v>201</v>
      </c>
      <c r="L5" s="28" t="s">
        <v>219</v>
      </c>
      <c r="M5" s="28" t="s">
        <v>220</v>
      </c>
      <c r="N5" s="23" t="s">
        <v>201</v>
      </c>
      <c r="O5" s="28" t="s">
        <v>220</v>
      </c>
    </row>
    <row r="6" spans="1:15" ht="31.5">
      <c r="A6" s="12" t="s">
        <v>174</v>
      </c>
      <c r="B6" s="20" t="s">
        <v>96</v>
      </c>
      <c r="C6" s="13"/>
      <c r="D6" s="13"/>
      <c r="E6" s="13"/>
      <c r="F6" s="13"/>
      <c r="G6" s="13"/>
      <c r="H6" s="13"/>
      <c r="I6" s="13"/>
      <c r="J6" s="18">
        <f t="shared" ref="J6:O6" si="0">SUM(J7:J7)</f>
        <v>707338</v>
      </c>
      <c r="K6" s="18">
        <f t="shared" si="0"/>
        <v>0</v>
      </c>
      <c r="L6" s="18">
        <f t="shared" si="0"/>
        <v>707338</v>
      </c>
      <c r="M6" s="18">
        <f t="shared" si="0"/>
        <v>707338</v>
      </c>
      <c r="N6" s="18">
        <f t="shared" si="0"/>
        <v>0</v>
      </c>
      <c r="O6" s="18">
        <f t="shared" si="0"/>
        <v>707338</v>
      </c>
    </row>
    <row r="7" spans="1:15" ht="128.25" customHeight="1">
      <c r="A7" s="5" t="s">
        <v>89</v>
      </c>
      <c r="B7" s="3" t="s">
        <v>96</v>
      </c>
      <c r="C7" s="3" t="s">
        <v>114</v>
      </c>
      <c r="D7" s="3" t="s">
        <v>116</v>
      </c>
      <c r="E7" s="3" t="s">
        <v>157</v>
      </c>
      <c r="F7" s="3" t="s">
        <v>134</v>
      </c>
      <c r="G7" s="3" t="s">
        <v>135</v>
      </c>
      <c r="H7" s="3" t="s">
        <v>173</v>
      </c>
      <c r="I7" s="3" t="s">
        <v>95</v>
      </c>
      <c r="J7" s="24">
        <v>707338</v>
      </c>
      <c r="K7" s="24">
        <v>0</v>
      </c>
      <c r="L7" s="24">
        <f>J7+K7</f>
        <v>707338</v>
      </c>
      <c r="M7" s="24">
        <v>707338</v>
      </c>
      <c r="N7" s="24">
        <v>0</v>
      </c>
      <c r="O7" s="24">
        <f>M7+N7</f>
        <v>707338</v>
      </c>
    </row>
    <row r="8" spans="1:15" ht="47.25">
      <c r="A8" s="14" t="s">
        <v>175</v>
      </c>
      <c r="B8" s="19" t="s">
        <v>126</v>
      </c>
      <c r="C8" s="17"/>
      <c r="D8" s="17"/>
      <c r="E8" s="17"/>
      <c r="F8" s="17"/>
      <c r="G8" s="17"/>
      <c r="H8" s="17"/>
      <c r="I8" s="17"/>
      <c r="J8" s="18">
        <f t="shared" ref="J8:O8" si="1">SUM(J9:J62)</f>
        <v>203503034.57000002</v>
      </c>
      <c r="K8" s="18">
        <f t="shared" si="1"/>
        <v>1559537.42</v>
      </c>
      <c r="L8" s="18">
        <f t="shared" si="1"/>
        <v>205062571.99000001</v>
      </c>
      <c r="M8" s="18">
        <f t="shared" si="1"/>
        <v>388483822.92999995</v>
      </c>
      <c r="N8" s="18">
        <f t="shared" si="1"/>
        <v>9419764.6899999995</v>
      </c>
      <c r="O8" s="18">
        <f t="shared" si="1"/>
        <v>397903587.61999995</v>
      </c>
    </row>
    <row r="9" spans="1:15" ht="128.25" customHeight="1">
      <c r="A9" s="5" t="s">
        <v>181</v>
      </c>
      <c r="B9" s="3" t="s">
        <v>126</v>
      </c>
      <c r="C9" s="3" t="s">
        <v>101</v>
      </c>
      <c r="D9" s="3" t="s">
        <v>114</v>
      </c>
      <c r="E9" s="3" t="s">
        <v>114</v>
      </c>
      <c r="F9" s="3" t="s">
        <v>117</v>
      </c>
      <c r="G9" s="3" t="s">
        <v>114</v>
      </c>
      <c r="H9" s="3" t="s">
        <v>127</v>
      </c>
      <c r="I9" s="3" t="s">
        <v>95</v>
      </c>
      <c r="J9" s="24">
        <v>11002853.880000001</v>
      </c>
      <c r="K9" s="24">
        <v>0</v>
      </c>
      <c r="L9" s="24">
        <f t="shared" ref="L9:L64" si="2">J9+K9</f>
        <v>11002853.880000001</v>
      </c>
      <c r="M9" s="24">
        <v>11002853.880000001</v>
      </c>
      <c r="N9" s="24">
        <v>0</v>
      </c>
      <c r="O9" s="24">
        <f t="shared" ref="O9:O62" si="3">M9+N9</f>
        <v>11002853.880000001</v>
      </c>
    </row>
    <row r="10" spans="1:15" ht="78.75">
      <c r="A10" s="5" t="s">
        <v>15</v>
      </c>
      <c r="B10" s="3" t="s">
        <v>126</v>
      </c>
      <c r="C10" s="3" t="s">
        <v>101</v>
      </c>
      <c r="D10" s="3" t="s">
        <v>114</v>
      </c>
      <c r="E10" s="3" t="s">
        <v>114</v>
      </c>
      <c r="F10" s="3" t="s">
        <v>117</v>
      </c>
      <c r="G10" s="3" t="s">
        <v>114</v>
      </c>
      <c r="H10" s="3" t="s">
        <v>127</v>
      </c>
      <c r="I10" s="3" t="s">
        <v>97</v>
      </c>
      <c r="J10" s="27">
        <v>5164387.2</v>
      </c>
      <c r="K10" s="24">
        <v>0</v>
      </c>
      <c r="L10" s="24">
        <f t="shared" si="2"/>
        <v>5164387.2</v>
      </c>
      <c r="M10" s="24">
        <v>5164387.2</v>
      </c>
      <c r="N10" s="24">
        <v>0</v>
      </c>
      <c r="O10" s="24">
        <f t="shared" si="3"/>
        <v>5164387.2</v>
      </c>
    </row>
    <row r="11" spans="1:15" ht="63">
      <c r="A11" s="5" t="s">
        <v>81</v>
      </c>
      <c r="B11" s="3" t="s">
        <v>126</v>
      </c>
      <c r="C11" s="3" t="s">
        <v>101</v>
      </c>
      <c r="D11" s="3" t="s">
        <v>114</v>
      </c>
      <c r="E11" s="3" t="s">
        <v>114</v>
      </c>
      <c r="F11" s="3" t="s">
        <v>117</v>
      </c>
      <c r="G11" s="3" t="s">
        <v>114</v>
      </c>
      <c r="H11" s="3" t="s">
        <v>127</v>
      </c>
      <c r="I11" s="3" t="s">
        <v>99</v>
      </c>
      <c r="J11" s="24">
        <v>76526</v>
      </c>
      <c r="K11" s="24">
        <v>0</v>
      </c>
      <c r="L11" s="24">
        <f t="shared" si="2"/>
        <v>76526</v>
      </c>
      <c r="M11" s="24">
        <v>76526</v>
      </c>
      <c r="N11" s="24">
        <v>0</v>
      </c>
      <c r="O11" s="24">
        <f t="shared" si="3"/>
        <v>76526</v>
      </c>
    </row>
    <row r="12" spans="1:15" ht="63">
      <c r="A12" s="5" t="s">
        <v>16</v>
      </c>
      <c r="B12" s="3" t="s">
        <v>126</v>
      </c>
      <c r="C12" s="3" t="s">
        <v>101</v>
      </c>
      <c r="D12" s="3" t="s">
        <v>114</v>
      </c>
      <c r="E12" s="3" t="s">
        <v>114</v>
      </c>
      <c r="F12" s="3" t="s">
        <v>117</v>
      </c>
      <c r="G12" s="3" t="s">
        <v>114</v>
      </c>
      <c r="H12" s="3" t="s">
        <v>129</v>
      </c>
      <c r="I12" s="3" t="s">
        <v>97</v>
      </c>
      <c r="J12" s="24">
        <v>5267518</v>
      </c>
      <c r="K12" s="24">
        <v>0</v>
      </c>
      <c r="L12" s="24">
        <f t="shared" si="2"/>
        <v>5267518</v>
      </c>
      <c r="M12" s="24">
        <v>5267518</v>
      </c>
      <c r="N12" s="24">
        <v>0</v>
      </c>
      <c r="O12" s="24">
        <f t="shared" si="3"/>
        <v>5267518</v>
      </c>
    </row>
    <row r="13" spans="1:15" ht="63">
      <c r="A13" s="5" t="s">
        <v>17</v>
      </c>
      <c r="B13" s="3" t="s">
        <v>126</v>
      </c>
      <c r="C13" s="3" t="s">
        <v>101</v>
      </c>
      <c r="D13" s="3" t="s">
        <v>114</v>
      </c>
      <c r="E13" s="3" t="s">
        <v>114</v>
      </c>
      <c r="F13" s="3" t="s">
        <v>117</v>
      </c>
      <c r="G13" s="3" t="s">
        <v>114</v>
      </c>
      <c r="H13" s="3" t="s">
        <v>142</v>
      </c>
      <c r="I13" s="3" t="s">
        <v>97</v>
      </c>
      <c r="J13" s="24">
        <v>634619</v>
      </c>
      <c r="K13" s="24">
        <v>0</v>
      </c>
      <c r="L13" s="24">
        <f t="shared" si="2"/>
        <v>634619</v>
      </c>
      <c r="M13" s="24">
        <v>634619</v>
      </c>
      <c r="N13" s="24">
        <v>0</v>
      </c>
      <c r="O13" s="24">
        <f t="shared" si="3"/>
        <v>634619</v>
      </c>
    </row>
    <row r="14" spans="1:15" ht="78.75">
      <c r="A14" s="5" t="s">
        <v>18</v>
      </c>
      <c r="B14" s="3" t="s">
        <v>126</v>
      </c>
      <c r="C14" s="3" t="s">
        <v>101</v>
      </c>
      <c r="D14" s="3" t="s">
        <v>114</v>
      </c>
      <c r="E14" s="3" t="s">
        <v>114</v>
      </c>
      <c r="F14" s="3" t="s">
        <v>117</v>
      </c>
      <c r="G14" s="3" t="s">
        <v>114</v>
      </c>
      <c r="H14" s="3" t="s">
        <v>146</v>
      </c>
      <c r="I14" s="3" t="s">
        <v>97</v>
      </c>
      <c r="J14" s="24">
        <v>189964</v>
      </c>
      <c r="K14" s="24">
        <v>0</v>
      </c>
      <c r="L14" s="24">
        <f t="shared" si="2"/>
        <v>189964</v>
      </c>
      <c r="M14" s="24">
        <v>189964</v>
      </c>
      <c r="N14" s="24">
        <v>0</v>
      </c>
      <c r="O14" s="24">
        <f t="shared" si="3"/>
        <v>189964</v>
      </c>
    </row>
    <row r="15" spans="1:15" s="11" customFormat="1" ht="78.75">
      <c r="A15" s="9" t="s">
        <v>19</v>
      </c>
      <c r="B15" s="10" t="s">
        <v>126</v>
      </c>
      <c r="C15" s="10" t="s">
        <v>101</v>
      </c>
      <c r="D15" s="10" t="s">
        <v>114</v>
      </c>
      <c r="E15" s="10" t="s">
        <v>114</v>
      </c>
      <c r="F15" s="10" t="s">
        <v>117</v>
      </c>
      <c r="G15" s="10" t="s">
        <v>114</v>
      </c>
      <c r="H15" s="10" t="s">
        <v>152</v>
      </c>
      <c r="I15" s="10" t="s">
        <v>97</v>
      </c>
      <c r="J15" s="24">
        <v>223925</v>
      </c>
      <c r="K15" s="24">
        <v>0</v>
      </c>
      <c r="L15" s="24">
        <f t="shared" si="2"/>
        <v>223925</v>
      </c>
      <c r="M15" s="27">
        <v>223925</v>
      </c>
      <c r="N15" s="24">
        <v>0</v>
      </c>
      <c r="O15" s="24">
        <f t="shared" si="3"/>
        <v>223925</v>
      </c>
    </row>
    <row r="16" spans="1:15" ht="239.25" customHeight="1">
      <c r="A16" s="5" t="s">
        <v>182</v>
      </c>
      <c r="B16" s="3" t="s">
        <v>126</v>
      </c>
      <c r="C16" s="3" t="s">
        <v>101</v>
      </c>
      <c r="D16" s="3" t="s">
        <v>114</v>
      </c>
      <c r="E16" s="3" t="s">
        <v>114</v>
      </c>
      <c r="F16" s="3" t="s">
        <v>117</v>
      </c>
      <c r="G16" s="3" t="s">
        <v>114</v>
      </c>
      <c r="H16" s="3" t="s">
        <v>128</v>
      </c>
      <c r="I16" s="3" t="s">
        <v>95</v>
      </c>
      <c r="J16" s="24">
        <v>30147936</v>
      </c>
      <c r="K16" s="24">
        <v>0</v>
      </c>
      <c r="L16" s="24">
        <f t="shared" si="2"/>
        <v>30147936</v>
      </c>
      <c r="M16" s="24">
        <v>30147936</v>
      </c>
      <c r="N16" s="24">
        <v>0</v>
      </c>
      <c r="O16" s="24">
        <f t="shared" si="3"/>
        <v>30147936</v>
      </c>
    </row>
    <row r="17" spans="1:15" ht="189">
      <c r="A17" s="5" t="s">
        <v>20</v>
      </c>
      <c r="B17" s="3" t="s">
        <v>126</v>
      </c>
      <c r="C17" s="3" t="s">
        <v>101</v>
      </c>
      <c r="D17" s="3" t="s">
        <v>114</v>
      </c>
      <c r="E17" s="3" t="s">
        <v>114</v>
      </c>
      <c r="F17" s="3" t="s">
        <v>117</v>
      </c>
      <c r="G17" s="3" t="s">
        <v>114</v>
      </c>
      <c r="H17" s="3" t="s">
        <v>128</v>
      </c>
      <c r="I17" s="3" t="s">
        <v>97</v>
      </c>
      <c r="J17" s="24">
        <v>131826</v>
      </c>
      <c r="K17" s="24">
        <v>0</v>
      </c>
      <c r="L17" s="24">
        <f t="shared" si="2"/>
        <v>131826</v>
      </c>
      <c r="M17" s="24">
        <v>131826</v>
      </c>
      <c r="N17" s="24">
        <v>0</v>
      </c>
      <c r="O17" s="24">
        <f t="shared" si="3"/>
        <v>131826</v>
      </c>
    </row>
    <row r="18" spans="1:15" s="11" customFormat="1" ht="191.25" customHeight="1">
      <c r="A18" s="9" t="s">
        <v>32</v>
      </c>
      <c r="B18" s="10" t="s">
        <v>126</v>
      </c>
      <c r="C18" s="10" t="s">
        <v>101</v>
      </c>
      <c r="D18" s="10" t="s">
        <v>114</v>
      </c>
      <c r="E18" s="10" t="s">
        <v>114</v>
      </c>
      <c r="F18" s="10" t="s">
        <v>117</v>
      </c>
      <c r="G18" s="10" t="s">
        <v>101</v>
      </c>
      <c r="H18" s="10" t="s">
        <v>130</v>
      </c>
      <c r="I18" s="10" t="s">
        <v>97</v>
      </c>
      <c r="J18" s="24">
        <v>219744</v>
      </c>
      <c r="K18" s="24">
        <v>0</v>
      </c>
      <c r="L18" s="24">
        <f t="shared" si="2"/>
        <v>219744</v>
      </c>
      <c r="M18" s="27">
        <v>219744</v>
      </c>
      <c r="N18" s="24">
        <v>0</v>
      </c>
      <c r="O18" s="24">
        <f t="shared" si="3"/>
        <v>219744</v>
      </c>
    </row>
    <row r="19" spans="1:15" s="11" customFormat="1" ht="147.75" customHeight="1">
      <c r="A19" s="9" t="s">
        <v>206</v>
      </c>
      <c r="B19" s="10" t="s">
        <v>126</v>
      </c>
      <c r="C19" s="10" t="s">
        <v>101</v>
      </c>
      <c r="D19" s="10" t="s">
        <v>114</v>
      </c>
      <c r="E19" s="10" t="s">
        <v>114</v>
      </c>
      <c r="F19" s="10" t="s">
        <v>117</v>
      </c>
      <c r="G19" s="10" t="s">
        <v>101</v>
      </c>
      <c r="H19" s="10" t="s">
        <v>205</v>
      </c>
      <c r="I19" s="10" t="s">
        <v>97</v>
      </c>
      <c r="J19" s="24">
        <v>1499400</v>
      </c>
      <c r="K19" s="24">
        <v>0</v>
      </c>
      <c r="L19" s="24">
        <f t="shared" si="2"/>
        <v>1499400</v>
      </c>
      <c r="M19" s="27">
        <v>1499400</v>
      </c>
      <c r="N19" s="24">
        <v>0</v>
      </c>
      <c r="O19" s="24">
        <f t="shared" si="3"/>
        <v>1499400</v>
      </c>
    </row>
    <row r="20" spans="1:15" ht="63">
      <c r="A20" s="5" t="s">
        <v>16</v>
      </c>
      <c r="B20" s="3" t="s">
        <v>126</v>
      </c>
      <c r="C20" s="3" t="s">
        <v>101</v>
      </c>
      <c r="D20" s="3" t="s">
        <v>115</v>
      </c>
      <c r="E20" s="3" t="s">
        <v>114</v>
      </c>
      <c r="F20" s="3" t="s">
        <v>117</v>
      </c>
      <c r="G20" s="3" t="s">
        <v>115</v>
      </c>
      <c r="H20" s="3" t="s">
        <v>129</v>
      </c>
      <c r="I20" s="3" t="s">
        <v>97</v>
      </c>
      <c r="J20" s="24">
        <v>3516390</v>
      </c>
      <c r="K20" s="24">
        <v>0</v>
      </c>
      <c r="L20" s="24">
        <f t="shared" si="2"/>
        <v>3516390</v>
      </c>
      <c r="M20" s="24">
        <v>3516390</v>
      </c>
      <c r="N20" s="24">
        <v>0</v>
      </c>
      <c r="O20" s="24">
        <f t="shared" si="3"/>
        <v>3516390</v>
      </c>
    </row>
    <row r="21" spans="1:15" ht="129.75" customHeight="1">
      <c r="A21" s="5" t="s">
        <v>183</v>
      </c>
      <c r="B21" s="3" t="s">
        <v>126</v>
      </c>
      <c r="C21" s="3" t="s">
        <v>101</v>
      </c>
      <c r="D21" s="3" t="s">
        <v>115</v>
      </c>
      <c r="E21" s="3" t="s">
        <v>114</v>
      </c>
      <c r="F21" s="3" t="s">
        <v>117</v>
      </c>
      <c r="G21" s="3" t="s">
        <v>115</v>
      </c>
      <c r="H21" s="3" t="s">
        <v>141</v>
      </c>
      <c r="I21" s="3" t="s">
        <v>95</v>
      </c>
      <c r="J21" s="24">
        <v>12219651.939999999</v>
      </c>
      <c r="K21" s="24">
        <v>0</v>
      </c>
      <c r="L21" s="24">
        <f t="shared" si="2"/>
        <v>12219651.939999999</v>
      </c>
      <c r="M21" s="24">
        <v>12203842.310000001</v>
      </c>
      <c r="N21" s="24">
        <v>0</v>
      </c>
      <c r="O21" s="24">
        <f t="shared" si="3"/>
        <v>12203842.310000001</v>
      </c>
    </row>
    <row r="22" spans="1:15" ht="78.75">
      <c r="A22" s="5" t="s">
        <v>21</v>
      </c>
      <c r="B22" s="3" t="s">
        <v>126</v>
      </c>
      <c r="C22" s="3" t="s">
        <v>101</v>
      </c>
      <c r="D22" s="3" t="s">
        <v>115</v>
      </c>
      <c r="E22" s="3" t="s">
        <v>114</v>
      </c>
      <c r="F22" s="3" t="s">
        <v>117</v>
      </c>
      <c r="G22" s="3" t="s">
        <v>115</v>
      </c>
      <c r="H22" s="3" t="s">
        <v>141</v>
      </c>
      <c r="I22" s="3" t="s">
        <v>97</v>
      </c>
      <c r="J22" s="24">
        <v>13305245.18</v>
      </c>
      <c r="K22" s="24">
        <v>0</v>
      </c>
      <c r="L22" s="24">
        <f t="shared" si="2"/>
        <v>13305245.18</v>
      </c>
      <c r="M22" s="24">
        <v>10664117.77</v>
      </c>
      <c r="N22" s="24">
        <v>0</v>
      </c>
      <c r="O22" s="24">
        <f t="shared" si="3"/>
        <v>10664117.77</v>
      </c>
    </row>
    <row r="23" spans="1:15" ht="63">
      <c r="A23" s="5" t="s">
        <v>82</v>
      </c>
      <c r="B23" s="3" t="s">
        <v>126</v>
      </c>
      <c r="C23" s="3" t="s">
        <v>101</v>
      </c>
      <c r="D23" s="3" t="s">
        <v>115</v>
      </c>
      <c r="E23" s="3" t="s">
        <v>114</v>
      </c>
      <c r="F23" s="3" t="s">
        <v>117</v>
      </c>
      <c r="G23" s="3" t="s">
        <v>115</v>
      </c>
      <c r="H23" s="3" t="s">
        <v>141</v>
      </c>
      <c r="I23" s="3" t="s">
        <v>99</v>
      </c>
      <c r="J23" s="24">
        <v>146976</v>
      </c>
      <c r="K23" s="24">
        <v>0</v>
      </c>
      <c r="L23" s="24">
        <f t="shared" si="2"/>
        <v>146976</v>
      </c>
      <c r="M23" s="24">
        <v>146976</v>
      </c>
      <c r="N23" s="24">
        <v>0</v>
      </c>
      <c r="O23" s="24">
        <f t="shared" si="3"/>
        <v>146976</v>
      </c>
    </row>
    <row r="24" spans="1:15" ht="63">
      <c r="A24" s="5" t="s">
        <v>22</v>
      </c>
      <c r="B24" s="3" t="s">
        <v>126</v>
      </c>
      <c r="C24" s="3" t="s">
        <v>101</v>
      </c>
      <c r="D24" s="3" t="s">
        <v>115</v>
      </c>
      <c r="E24" s="3" t="s">
        <v>114</v>
      </c>
      <c r="F24" s="3" t="s">
        <v>117</v>
      </c>
      <c r="G24" s="3" t="s">
        <v>115</v>
      </c>
      <c r="H24" s="3" t="s">
        <v>142</v>
      </c>
      <c r="I24" s="3" t="s">
        <v>97</v>
      </c>
      <c r="J24" s="24">
        <v>411922</v>
      </c>
      <c r="K24" s="24">
        <v>0</v>
      </c>
      <c r="L24" s="24">
        <f t="shared" si="2"/>
        <v>411922</v>
      </c>
      <c r="M24" s="24">
        <v>411922</v>
      </c>
      <c r="N24" s="24">
        <v>0</v>
      </c>
      <c r="O24" s="24">
        <f t="shared" si="3"/>
        <v>411922</v>
      </c>
    </row>
    <row r="25" spans="1:15" ht="78.75">
      <c r="A25" s="5" t="s">
        <v>18</v>
      </c>
      <c r="B25" s="3" t="s">
        <v>126</v>
      </c>
      <c r="C25" s="3" t="s">
        <v>101</v>
      </c>
      <c r="D25" s="3" t="s">
        <v>115</v>
      </c>
      <c r="E25" s="3" t="s">
        <v>114</v>
      </c>
      <c r="F25" s="3" t="s">
        <v>117</v>
      </c>
      <c r="G25" s="3" t="s">
        <v>115</v>
      </c>
      <c r="H25" s="3" t="s">
        <v>146</v>
      </c>
      <c r="I25" s="3" t="s">
        <v>97</v>
      </c>
      <c r="J25" s="24">
        <v>855992</v>
      </c>
      <c r="K25" s="24">
        <v>0</v>
      </c>
      <c r="L25" s="24">
        <f t="shared" si="2"/>
        <v>855992</v>
      </c>
      <c r="M25" s="24">
        <v>855992</v>
      </c>
      <c r="N25" s="24">
        <v>0</v>
      </c>
      <c r="O25" s="24">
        <f t="shared" si="3"/>
        <v>855992</v>
      </c>
    </row>
    <row r="26" spans="1:15" ht="78.75">
      <c r="A26" s="5" t="s">
        <v>19</v>
      </c>
      <c r="B26" s="3" t="s">
        <v>126</v>
      </c>
      <c r="C26" s="3" t="s">
        <v>101</v>
      </c>
      <c r="D26" s="3" t="s">
        <v>115</v>
      </c>
      <c r="E26" s="3" t="s">
        <v>114</v>
      </c>
      <c r="F26" s="3" t="s">
        <v>117</v>
      </c>
      <c r="G26" s="3" t="s">
        <v>115</v>
      </c>
      <c r="H26" s="3" t="s">
        <v>152</v>
      </c>
      <c r="I26" s="3" t="s">
        <v>97</v>
      </c>
      <c r="J26" s="24">
        <v>418283</v>
      </c>
      <c r="K26" s="24">
        <v>0</v>
      </c>
      <c r="L26" s="24">
        <f t="shared" si="2"/>
        <v>418283</v>
      </c>
      <c r="M26" s="24">
        <v>418283</v>
      </c>
      <c r="N26" s="24">
        <v>0</v>
      </c>
      <c r="O26" s="24">
        <f t="shared" si="3"/>
        <v>418283</v>
      </c>
    </row>
    <row r="27" spans="1:15" ht="271.5" customHeight="1">
      <c r="A27" s="5" t="s">
        <v>199</v>
      </c>
      <c r="B27" s="3" t="s">
        <v>126</v>
      </c>
      <c r="C27" s="3" t="s">
        <v>101</v>
      </c>
      <c r="D27" s="3" t="s">
        <v>115</v>
      </c>
      <c r="E27" s="3" t="s">
        <v>114</v>
      </c>
      <c r="F27" s="3" t="s">
        <v>117</v>
      </c>
      <c r="G27" s="3" t="s">
        <v>115</v>
      </c>
      <c r="H27" s="3" t="s">
        <v>200</v>
      </c>
      <c r="I27" s="3" t="s">
        <v>95</v>
      </c>
      <c r="J27" s="24">
        <v>2202984</v>
      </c>
      <c r="K27" s="24">
        <v>0</v>
      </c>
      <c r="L27" s="24">
        <f t="shared" si="2"/>
        <v>2202984</v>
      </c>
      <c r="M27" s="24">
        <v>2202984</v>
      </c>
      <c r="N27" s="24">
        <v>0</v>
      </c>
      <c r="O27" s="24">
        <f t="shared" si="3"/>
        <v>2202984</v>
      </c>
    </row>
    <row r="28" spans="1:15" ht="300" customHeight="1">
      <c r="A28" s="5" t="s">
        <v>90</v>
      </c>
      <c r="B28" s="3" t="s">
        <v>126</v>
      </c>
      <c r="C28" s="3" t="s">
        <v>101</v>
      </c>
      <c r="D28" s="3" t="s">
        <v>115</v>
      </c>
      <c r="E28" s="3" t="s">
        <v>114</v>
      </c>
      <c r="F28" s="3" t="s">
        <v>117</v>
      </c>
      <c r="G28" s="3" t="s">
        <v>115</v>
      </c>
      <c r="H28" s="3" t="s">
        <v>145</v>
      </c>
      <c r="I28" s="3" t="s">
        <v>95</v>
      </c>
      <c r="J28" s="24">
        <v>50926401</v>
      </c>
      <c r="K28" s="24">
        <v>0</v>
      </c>
      <c r="L28" s="24">
        <f t="shared" si="2"/>
        <v>50926401</v>
      </c>
      <c r="M28" s="24">
        <v>50926401</v>
      </c>
      <c r="N28" s="24">
        <v>0</v>
      </c>
      <c r="O28" s="24">
        <f t="shared" si="3"/>
        <v>50926401</v>
      </c>
    </row>
    <row r="29" spans="1:15" ht="252">
      <c r="A29" s="5" t="s">
        <v>23</v>
      </c>
      <c r="B29" s="3" t="s">
        <v>126</v>
      </c>
      <c r="C29" s="3" t="s">
        <v>101</v>
      </c>
      <c r="D29" s="3" t="s">
        <v>115</v>
      </c>
      <c r="E29" s="3" t="s">
        <v>114</v>
      </c>
      <c r="F29" s="3" t="s">
        <v>117</v>
      </c>
      <c r="G29" s="3" t="s">
        <v>115</v>
      </c>
      <c r="H29" s="3" t="s">
        <v>145</v>
      </c>
      <c r="I29" s="3" t="s">
        <v>97</v>
      </c>
      <c r="J29" s="24">
        <v>1138011</v>
      </c>
      <c r="K29" s="24">
        <v>0</v>
      </c>
      <c r="L29" s="24">
        <f t="shared" si="2"/>
        <v>1138011</v>
      </c>
      <c r="M29" s="24">
        <v>1138011</v>
      </c>
      <c r="N29" s="24">
        <v>0</v>
      </c>
      <c r="O29" s="24">
        <f t="shared" si="3"/>
        <v>1138011</v>
      </c>
    </row>
    <row r="30" spans="1:15" s="11" customFormat="1" ht="142.5" customHeight="1">
      <c r="A30" s="9" t="s">
        <v>184</v>
      </c>
      <c r="B30" s="10" t="s">
        <v>126</v>
      </c>
      <c r="C30" s="10" t="s">
        <v>101</v>
      </c>
      <c r="D30" s="10" t="s">
        <v>115</v>
      </c>
      <c r="E30" s="10" t="s">
        <v>114</v>
      </c>
      <c r="F30" s="10" t="s">
        <v>117</v>
      </c>
      <c r="G30" s="10" t="s">
        <v>113</v>
      </c>
      <c r="H30" s="10" t="s">
        <v>156</v>
      </c>
      <c r="I30" s="10" t="s">
        <v>95</v>
      </c>
      <c r="J30" s="24">
        <v>187488</v>
      </c>
      <c r="K30" s="24">
        <v>0</v>
      </c>
      <c r="L30" s="24">
        <f t="shared" si="2"/>
        <v>187488</v>
      </c>
      <c r="M30" s="27">
        <v>0</v>
      </c>
      <c r="N30" s="24">
        <v>0</v>
      </c>
      <c r="O30" s="24">
        <f t="shared" si="3"/>
        <v>0</v>
      </c>
    </row>
    <row r="31" spans="1:15" s="11" customFormat="1" ht="78.75" customHeight="1">
      <c r="A31" s="25" t="s">
        <v>188</v>
      </c>
      <c r="B31" s="10" t="s">
        <v>126</v>
      </c>
      <c r="C31" s="10" t="s">
        <v>101</v>
      </c>
      <c r="D31" s="10" t="s">
        <v>115</v>
      </c>
      <c r="E31" s="10" t="s">
        <v>114</v>
      </c>
      <c r="F31" s="10" t="s">
        <v>117</v>
      </c>
      <c r="G31" s="10" t="s">
        <v>100</v>
      </c>
      <c r="H31" s="10" t="s">
        <v>49</v>
      </c>
      <c r="I31" s="10" t="s">
        <v>97</v>
      </c>
      <c r="J31" s="24">
        <v>30000</v>
      </c>
      <c r="K31" s="24">
        <v>0</v>
      </c>
      <c r="L31" s="24">
        <f t="shared" si="2"/>
        <v>30000</v>
      </c>
      <c r="M31" s="27">
        <v>0</v>
      </c>
      <c r="N31" s="24">
        <v>0</v>
      </c>
      <c r="O31" s="24">
        <f t="shared" si="3"/>
        <v>0</v>
      </c>
    </row>
    <row r="32" spans="1:15" s="11" customFormat="1" ht="78.75" customHeight="1">
      <c r="A32" s="25" t="s">
        <v>198</v>
      </c>
      <c r="B32" s="10" t="s">
        <v>126</v>
      </c>
      <c r="C32" s="10" t="s">
        <v>101</v>
      </c>
      <c r="D32" s="10" t="s">
        <v>115</v>
      </c>
      <c r="E32" s="10" t="s">
        <v>114</v>
      </c>
      <c r="F32" s="10" t="s">
        <v>117</v>
      </c>
      <c r="G32" s="10" t="s">
        <v>100</v>
      </c>
      <c r="H32" s="10" t="s">
        <v>49</v>
      </c>
      <c r="I32" s="10" t="s">
        <v>112</v>
      </c>
      <c r="J32" s="24">
        <v>20000</v>
      </c>
      <c r="K32" s="24">
        <v>0</v>
      </c>
      <c r="L32" s="24">
        <f t="shared" si="2"/>
        <v>20000</v>
      </c>
      <c r="M32" s="27">
        <v>0</v>
      </c>
      <c r="N32" s="24">
        <v>0</v>
      </c>
      <c r="O32" s="24">
        <f t="shared" si="3"/>
        <v>0</v>
      </c>
    </row>
    <row r="33" spans="1:15" s="11" customFormat="1" ht="95.25" customHeight="1">
      <c r="A33" s="26" t="s">
        <v>30</v>
      </c>
      <c r="B33" s="10" t="s">
        <v>126</v>
      </c>
      <c r="C33" s="10" t="s">
        <v>101</v>
      </c>
      <c r="D33" s="10" t="s">
        <v>115</v>
      </c>
      <c r="E33" s="10" t="s">
        <v>114</v>
      </c>
      <c r="F33" s="10" t="s">
        <v>117</v>
      </c>
      <c r="G33" s="10" t="s">
        <v>100</v>
      </c>
      <c r="H33" s="10" t="s">
        <v>48</v>
      </c>
      <c r="I33" s="10" t="s">
        <v>112</v>
      </c>
      <c r="J33" s="24">
        <v>50000</v>
      </c>
      <c r="K33" s="24">
        <v>0</v>
      </c>
      <c r="L33" s="24">
        <f t="shared" si="2"/>
        <v>50000</v>
      </c>
      <c r="M33" s="27">
        <v>0</v>
      </c>
      <c r="N33" s="24">
        <v>0</v>
      </c>
      <c r="O33" s="24">
        <f t="shared" si="3"/>
        <v>0</v>
      </c>
    </row>
    <row r="34" spans="1:15" s="11" customFormat="1" ht="47.25" customHeight="1">
      <c r="A34" s="5" t="s">
        <v>27</v>
      </c>
      <c r="B34" s="3" t="s">
        <v>126</v>
      </c>
      <c r="C34" s="3" t="s">
        <v>101</v>
      </c>
      <c r="D34" s="3" t="s">
        <v>115</v>
      </c>
      <c r="E34" s="3" t="s">
        <v>114</v>
      </c>
      <c r="F34" s="3" t="s">
        <v>117</v>
      </c>
      <c r="G34" s="3" t="s">
        <v>100</v>
      </c>
      <c r="H34" s="3" t="s">
        <v>155</v>
      </c>
      <c r="I34" s="3" t="s">
        <v>97</v>
      </c>
      <c r="J34" s="24">
        <v>100000</v>
      </c>
      <c r="K34" s="24">
        <v>0</v>
      </c>
      <c r="L34" s="24">
        <f t="shared" si="2"/>
        <v>100000</v>
      </c>
      <c r="M34" s="27">
        <v>14681</v>
      </c>
      <c r="N34" s="24">
        <v>0</v>
      </c>
      <c r="O34" s="24">
        <f t="shared" si="3"/>
        <v>14681</v>
      </c>
    </row>
    <row r="35" spans="1:15" ht="110.25">
      <c r="A35" s="5" t="s">
        <v>29</v>
      </c>
      <c r="B35" s="3" t="s">
        <v>126</v>
      </c>
      <c r="C35" s="3" t="s">
        <v>101</v>
      </c>
      <c r="D35" s="3" t="s">
        <v>115</v>
      </c>
      <c r="E35" s="3" t="s">
        <v>114</v>
      </c>
      <c r="F35" s="3" t="s">
        <v>117</v>
      </c>
      <c r="G35" s="3" t="s">
        <v>101</v>
      </c>
      <c r="H35" s="3" t="s">
        <v>153</v>
      </c>
      <c r="I35" s="3" t="s">
        <v>97</v>
      </c>
      <c r="J35" s="24">
        <v>2146250</v>
      </c>
      <c r="K35" s="24">
        <v>0</v>
      </c>
      <c r="L35" s="24">
        <f t="shared" si="2"/>
        <v>2146250</v>
      </c>
      <c r="M35" s="24">
        <v>2146250</v>
      </c>
      <c r="N35" s="24">
        <v>0</v>
      </c>
      <c r="O35" s="24">
        <f t="shared" si="3"/>
        <v>2146250</v>
      </c>
    </row>
    <row r="36" spans="1:15" s="11" customFormat="1" ht="147.75" customHeight="1">
      <c r="A36" s="9" t="s">
        <v>215</v>
      </c>
      <c r="B36" s="10" t="s">
        <v>126</v>
      </c>
      <c r="C36" s="10" t="s">
        <v>101</v>
      </c>
      <c r="D36" s="10" t="s">
        <v>115</v>
      </c>
      <c r="E36" s="10" t="s">
        <v>114</v>
      </c>
      <c r="F36" s="10" t="s">
        <v>117</v>
      </c>
      <c r="G36" s="10" t="s">
        <v>101</v>
      </c>
      <c r="H36" s="10" t="s">
        <v>205</v>
      </c>
      <c r="I36" s="10" t="s">
        <v>97</v>
      </c>
      <c r="J36" s="24">
        <v>93712.5</v>
      </c>
      <c r="K36" s="24">
        <v>0</v>
      </c>
      <c r="L36" s="24">
        <f t="shared" si="2"/>
        <v>93712.5</v>
      </c>
      <c r="M36" s="27">
        <v>93712.5</v>
      </c>
      <c r="N36" s="24">
        <v>0</v>
      </c>
      <c r="O36" s="24">
        <f t="shared" si="3"/>
        <v>93712.5</v>
      </c>
    </row>
    <row r="37" spans="1:15" s="11" customFormat="1" ht="147.75" customHeight="1">
      <c r="A37" s="5" t="s">
        <v>238</v>
      </c>
      <c r="B37" s="10" t="s">
        <v>126</v>
      </c>
      <c r="C37" s="10" t="s">
        <v>101</v>
      </c>
      <c r="D37" s="10" t="s">
        <v>115</v>
      </c>
      <c r="E37" s="10" t="s">
        <v>114</v>
      </c>
      <c r="F37" s="10" t="s">
        <v>117</v>
      </c>
      <c r="G37" s="10" t="s">
        <v>101</v>
      </c>
      <c r="H37" s="10" t="s">
        <v>237</v>
      </c>
      <c r="I37" s="10" t="s">
        <v>97</v>
      </c>
      <c r="J37" s="24">
        <v>1103940.8999999999</v>
      </c>
      <c r="K37" s="24">
        <v>0</v>
      </c>
      <c r="L37" s="24">
        <f t="shared" si="2"/>
        <v>1103940.8999999999</v>
      </c>
      <c r="M37" s="27">
        <v>1103940.8999999999</v>
      </c>
      <c r="N37" s="24">
        <v>44064</v>
      </c>
      <c r="O37" s="24">
        <f t="shared" si="3"/>
        <v>1148004.8999999999</v>
      </c>
    </row>
    <row r="38" spans="1:15" ht="409.5">
      <c r="A38" s="5" t="s">
        <v>207</v>
      </c>
      <c r="B38" s="3" t="s">
        <v>126</v>
      </c>
      <c r="C38" s="3" t="s">
        <v>101</v>
      </c>
      <c r="D38" s="3" t="s">
        <v>115</v>
      </c>
      <c r="E38" s="3" t="s">
        <v>114</v>
      </c>
      <c r="F38" s="3" t="s">
        <v>117</v>
      </c>
      <c r="G38" s="3" t="s">
        <v>101</v>
      </c>
      <c r="H38" s="3" t="s">
        <v>193</v>
      </c>
      <c r="I38" s="3" t="s">
        <v>97</v>
      </c>
      <c r="J38" s="24">
        <v>353290.6</v>
      </c>
      <c r="K38" s="24">
        <v>0</v>
      </c>
      <c r="L38" s="24">
        <f t="shared" si="2"/>
        <v>353290.6</v>
      </c>
      <c r="M38" s="24">
        <v>368495.4</v>
      </c>
      <c r="N38" s="24">
        <v>0</v>
      </c>
      <c r="O38" s="24">
        <f t="shared" si="3"/>
        <v>368495.4</v>
      </c>
    </row>
    <row r="39" spans="1:15" ht="173.25">
      <c r="A39" s="5" t="s">
        <v>192</v>
      </c>
      <c r="B39" s="3" t="s">
        <v>126</v>
      </c>
      <c r="C39" s="3" t="s">
        <v>101</v>
      </c>
      <c r="D39" s="3" t="s">
        <v>115</v>
      </c>
      <c r="E39" s="3" t="s">
        <v>114</v>
      </c>
      <c r="F39" s="3" t="s">
        <v>117</v>
      </c>
      <c r="G39" s="3" t="s">
        <v>101</v>
      </c>
      <c r="H39" s="3" t="s">
        <v>154</v>
      </c>
      <c r="I39" s="3" t="s">
        <v>97</v>
      </c>
      <c r="J39" s="24">
        <v>3713589.86</v>
      </c>
      <c r="K39" s="24">
        <v>0</v>
      </c>
      <c r="L39" s="24">
        <f t="shared" si="2"/>
        <v>3713589.86</v>
      </c>
      <c r="M39" s="24">
        <v>3548698.77</v>
      </c>
      <c r="N39" s="24">
        <v>0</v>
      </c>
      <c r="O39" s="24">
        <f t="shared" si="3"/>
        <v>3548698.77</v>
      </c>
    </row>
    <row r="40" spans="1:15" ht="84.75" customHeight="1">
      <c r="A40" s="5" t="s">
        <v>233</v>
      </c>
      <c r="B40" s="3" t="s">
        <v>126</v>
      </c>
      <c r="C40" s="3" t="s">
        <v>101</v>
      </c>
      <c r="D40" s="3" t="s">
        <v>115</v>
      </c>
      <c r="E40" s="3" t="s">
        <v>114</v>
      </c>
      <c r="F40" s="3" t="s">
        <v>117</v>
      </c>
      <c r="G40" s="3" t="s">
        <v>231</v>
      </c>
      <c r="H40" s="3" t="s">
        <v>232</v>
      </c>
      <c r="I40" s="3" t="s">
        <v>97</v>
      </c>
      <c r="J40" s="24">
        <v>17544795.920000002</v>
      </c>
      <c r="K40" s="24">
        <v>1559537.42</v>
      </c>
      <c r="L40" s="24">
        <f t="shared" si="2"/>
        <v>19104333.340000004</v>
      </c>
      <c r="M40" s="24">
        <v>206306530.61000001</v>
      </c>
      <c r="N40" s="24">
        <v>9375700.6899999995</v>
      </c>
      <c r="O40" s="24">
        <f t="shared" si="3"/>
        <v>215682231.30000001</v>
      </c>
    </row>
    <row r="41" spans="1:15" ht="308.25" customHeight="1">
      <c r="A41" s="5" t="s">
        <v>214</v>
      </c>
      <c r="B41" s="10" t="s">
        <v>126</v>
      </c>
      <c r="C41" s="10" t="s">
        <v>101</v>
      </c>
      <c r="D41" s="10" t="s">
        <v>115</v>
      </c>
      <c r="E41" s="10" t="s">
        <v>114</v>
      </c>
      <c r="F41" s="10" t="s">
        <v>117</v>
      </c>
      <c r="G41" s="10" t="s">
        <v>234</v>
      </c>
      <c r="H41" s="10" t="s">
        <v>213</v>
      </c>
      <c r="I41" s="10" t="s">
        <v>95</v>
      </c>
      <c r="J41" s="24">
        <v>390600</v>
      </c>
      <c r="K41" s="24">
        <v>0</v>
      </c>
      <c r="L41" s="24">
        <f t="shared" si="2"/>
        <v>390600</v>
      </c>
      <c r="M41" s="24">
        <v>390600</v>
      </c>
      <c r="N41" s="24">
        <v>0</v>
      </c>
      <c r="O41" s="24">
        <f t="shared" si="3"/>
        <v>390600</v>
      </c>
    </row>
    <row r="42" spans="1:15" ht="252.75" customHeight="1">
      <c r="A42" s="22" t="s">
        <v>235</v>
      </c>
      <c r="B42" s="10" t="s">
        <v>126</v>
      </c>
      <c r="C42" s="10" t="s">
        <v>101</v>
      </c>
      <c r="D42" s="10" t="s">
        <v>115</v>
      </c>
      <c r="E42" s="10" t="s">
        <v>114</v>
      </c>
      <c r="F42" s="10" t="s">
        <v>117</v>
      </c>
      <c r="G42" s="10" t="s">
        <v>234</v>
      </c>
      <c r="H42" s="10" t="s">
        <v>194</v>
      </c>
      <c r="I42" s="10" t="s">
        <v>95</v>
      </c>
      <c r="J42" s="24">
        <v>1282302.1499999999</v>
      </c>
      <c r="K42" s="24">
        <v>0</v>
      </c>
      <c r="L42" s="24">
        <f t="shared" ref="L42" si="4">J42+K42</f>
        <v>1282302.1499999999</v>
      </c>
      <c r="M42" s="24">
        <v>1282302.1499999999</v>
      </c>
      <c r="N42" s="24">
        <v>0</v>
      </c>
      <c r="O42" s="24">
        <f t="shared" si="3"/>
        <v>1282302.1499999999</v>
      </c>
    </row>
    <row r="43" spans="1:15" ht="359.25" customHeight="1">
      <c r="A43" s="22" t="s">
        <v>189</v>
      </c>
      <c r="B43" s="10" t="s">
        <v>126</v>
      </c>
      <c r="C43" s="10" t="s">
        <v>101</v>
      </c>
      <c r="D43" s="10" t="s">
        <v>115</v>
      </c>
      <c r="E43" s="10" t="s">
        <v>114</v>
      </c>
      <c r="F43" s="10" t="s">
        <v>117</v>
      </c>
      <c r="G43" s="10" t="s">
        <v>234</v>
      </c>
      <c r="H43" s="10" t="s">
        <v>194</v>
      </c>
      <c r="I43" s="10" t="s">
        <v>95</v>
      </c>
      <c r="J43" s="24">
        <v>7343280</v>
      </c>
      <c r="K43" s="24">
        <v>0</v>
      </c>
      <c r="L43" s="24">
        <f t="shared" si="2"/>
        <v>7343280</v>
      </c>
      <c r="M43" s="24">
        <v>7343280</v>
      </c>
      <c r="N43" s="24">
        <v>0</v>
      </c>
      <c r="O43" s="24">
        <f t="shared" si="3"/>
        <v>7343280</v>
      </c>
    </row>
    <row r="44" spans="1:15" ht="80.25" customHeight="1">
      <c r="A44" s="5" t="s">
        <v>54</v>
      </c>
      <c r="B44" s="3" t="s">
        <v>126</v>
      </c>
      <c r="C44" s="3" t="s">
        <v>101</v>
      </c>
      <c r="D44" s="3" t="s">
        <v>116</v>
      </c>
      <c r="E44" s="3" t="s">
        <v>114</v>
      </c>
      <c r="F44" s="3" t="s">
        <v>117</v>
      </c>
      <c r="G44" s="3" t="s">
        <v>116</v>
      </c>
      <c r="H44" s="3" t="s">
        <v>147</v>
      </c>
      <c r="I44" s="10" t="s">
        <v>112</v>
      </c>
      <c r="J44" s="24">
        <v>3321451.76</v>
      </c>
      <c r="K44" s="24">
        <v>0</v>
      </c>
      <c r="L44" s="24">
        <f t="shared" si="2"/>
        <v>3321451.76</v>
      </c>
      <c r="M44" s="24">
        <v>3321451.76</v>
      </c>
      <c r="N44" s="24">
        <v>0</v>
      </c>
      <c r="O44" s="24">
        <f t="shared" si="3"/>
        <v>3321451.76</v>
      </c>
    </row>
    <row r="45" spans="1:15" ht="94.5">
      <c r="A45" s="9" t="s">
        <v>53</v>
      </c>
      <c r="B45" s="3" t="s">
        <v>126</v>
      </c>
      <c r="C45" s="3" t="s">
        <v>101</v>
      </c>
      <c r="D45" s="3" t="s">
        <v>116</v>
      </c>
      <c r="E45" s="3" t="s">
        <v>114</v>
      </c>
      <c r="F45" s="3" t="s">
        <v>117</v>
      </c>
      <c r="G45" s="3" t="s">
        <v>116</v>
      </c>
      <c r="H45" s="3" t="s">
        <v>52</v>
      </c>
      <c r="I45" s="10" t="s">
        <v>112</v>
      </c>
      <c r="J45" s="24">
        <v>6385410</v>
      </c>
      <c r="K45" s="24">
        <v>0</v>
      </c>
      <c r="L45" s="24">
        <f t="shared" si="2"/>
        <v>6385410</v>
      </c>
      <c r="M45" s="24">
        <v>6385410</v>
      </c>
      <c r="N45" s="24">
        <v>0</v>
      </c>
      <c r="O45" s="24">
        <f t="shared" si="3"/>
        <v>6385410</v>
      </c>
    </row>
    <row r="46" spans="1:15" ht="94.5" customHeight="1">
      <c r="A46" s="9" t="s">
        <v>55</v>
      </c>
      <c r="B46" s="10" t="s">
        <v>126</v>
      </c>
      <c r="C46" s="10" t="s">
        <v>101</v>
      </c>
      <c r="D46" s="10" t="s">
        <v>116</v>
      </c>
      <c r="E46" s="10" t="s">
        <v>113</v>
      </c>
      <c r="F46" s="10" t="s">
        <v>117</v>
      </c>
      <c r="G46" s="10" t="s">
        <v>114</v>
      </c>
      <c r="H46" s="10" t="s">
        <v>166</v>
      </c>
      <c r="I46" s="10" t="s">
        <v>112</v>
      </c>
      <c r="J46" s="27">
        <v>6822217.5199999996</v>
      </c>
      <c r="K46" s="24">
        <v>0</v>
      </c>
      <c r="L46" s="24">
        <f t="shared" si="2"/>
        <v>6822217.5199999996</v>
      </c>
      <c r="M46" s="27">
        <v>6704501.5199999996</v>
      </c>
      <c r="N46" s="24">
        <v>0</v>
      </c>
      <c r="O46" s="24">
        <f t="shared" si="3"/>
        <v>6704501.5199999996</v>
      </c>
    </row>
    <row r="47" spans="1:15" ht="78.75">
      <c r="A47" s="5" t="s">
        <v>191</v>
      </c>
      <c r="B47" s="3" t="s">
        <v>126</v>
      </c>
      <c r="C47" s="3" t="s">
        <v>101</v>
      </c>
      <c r="D47" s="3" t="s">
        <v>111</v>
      </c>
      <c r="E47" s="3" t="s">
        <v>114</v>
      </c>
      <c r="F47" s="3" t="s">
        <v>117</v>
      </c>
      <c r="G47" s="3" t="s">
        <v>113</v>
      </c>
      <c r="H47" s="3" t="s">
        <v>190</v>
      </c>
      <c r="I47" s="3" t="s">
        <v>97</v>
      </c>
      <c r="J47" s="24">
        <v>29500</v>
      </c>
      <c r="K47" s="24">
        <v>0</v>
      </c>
      <c r="L47" s="24">
        <f t="shared" si="2"/>
        <v>29500</v>
      </c>
      <c r="M47" s="24">
        <v>0</v>
      </c>
      <c r="N47" s="24">
        <v>0</v>
      </c>
      <c r="O47" s="24">
        <f t="shared" si="3"/>
        <v>0</v>
      </c>
    </row>
    <row r="48" spans="1:15" ht="63">
      <c r="A48" s="5" t="s">
        <v>28</v>
      </c>
      <c r="B48" s="3" t="s">
        <v>126</v>
      </c>
      <c r="C48" s="3" t="s">
        <v>101</v>
      </c>
      <c r="D48" s="3" t="s">
        <v>101</v>
      </c>
      <c r="E48" s="3" t="s">
        <v>114</v>
      </c>
      <c r="F48" s="3" t="s">
        <v>117</v>
      </c>
      <c r="G48" s="3" t="s">
        <v>100</v>
      </c>
      <c r="H48" s="3" t="s">
        <v>93</v>
      </c>
      <c r="I48" s="3" t="s">
        <v>95</v>
      </c>
      <c r="J48" s="24">
        <v>254300</v>
      </c>
      <c r="K48" s="24">
        <v>0</v>
      </c>
      <c r="L48" s="24">
        <f t="shared" si="2"/>
        <v>254300</v>
      </c>
      <c r="M48" s="24">
        <v>0</v>
      </c>
      <c r="N48" s="24">
        <v>0</v>
      </c>
      <c r="O48" s="24">
        <f t="shared" si="3"/>
        <v>0</v>
      </c>
    </row>
    <row r="49" spans="1:15" ht="78.75">
      <c r="A49" s="5" t="s">
        <v>24</v>
      </c>
      <c r="B49" s="3" t="s">
        <v>126</v>
      </c>
      <c r="C49" s="3" t="s">
        <v>101</v>
      </c>
      <c r="D49" s="3" t="s">
        <v>110</v>
      </c>
      <c r="E49" s="3" t="s">
        <v>114</v>
      </c>
      <c r="F49" s="3" t="s">
        <v>117</v>
      </c>
      <c r="G49" s="3" t="s">
        <v>111</v>
      </c>
      <c r="H49" s="3" t="s">
        <v>91</v>
      </c>
      <c r="I49" s="3" t="s">
        <v>97</v>
      </c>
      <c r="J49" s="24">
        <v>200000</v>
      </c>
      <c r="K49" s="24">
        <v>0</v>
      </c>
      <c r="L49" s="24">
        <f t="shared" si="2"/>
        <v>200000</v>
      </c>
      <c r="M49" s="24">
        <v>0</v>
      </c>
      <c r="N49" s="24">
        <v>0</v>
      </c>
      <c r="O49" s="24">
        <f t="shared" si="3"/>
        <v>0</v>
      </c>
    </row>
    <row r="50" spans="1:15" ht="94.5">
      <c r="A50" s="5" t="s">
        <v>25</v>
      </c>
      <c r="B50" s="3" t="s">
        <v>126</v>
      </c>
      <c r="C50" s="3" t="s">
        <v>101</v>
      </c>
      <c r="D50" s="3" t="s">
        <v>110</v>
      </c>
      <c r="E50" s="3" t="s">
        <v>114</v>
      </c>
      <c r="F50" s="3" t="s">
        <v>117</v>
      </c>
      <c r="G50" s="3" t="s">
        <v>111</v>
      </c>
      <c r="H50" s="3" t="s">
        <v>92</v>
      </c>
      <c r="I50" s="3" t="s">
        <v>97</v>
      </c>
      <c r="J50" s="24">
        <v>301245</v>
      </c>
      <c r="K50" s="24">
        <v>0</v>
      </c>
      <c r="L50" s="24">
        <f t="shared" si="2"/>
        <v>301245</v>
      </c>
      <c r="M50" s="24">
        <v>301245</v>
      </c>
      <c r="N50" s="24">
        <v>0</v>
      </c>
      <c r="O50" s="24">
        <f t="shared" si="3"/>
        <v>301245</v>
      </c>
    </row>
    <row r="51" spans="1:15" ht="110.25">
      <c r="A51" s="5" t="s">
        <v>26</v>
      </c>
      <c r="B51" s="3" t="s">
        <v>126</v>
      </c>
      <c r="C51" s="3" t="s">
        <v>101</v>
      </c>
      <c r="D51" s="3" t="s">
        <v>110</v>
      </c>
      <c r="E51" s="3" t="s">
        <v>114</v>
      </c>
      <c r="F51" s="3" t="s">
        <v>117</v>
      </c>
      <c r="G51" s="3" t="s">
        <v>111</v>
      </c>
      <c r="H51" s="3" t="s">
        <v>131</v>
      </c>
      <c r="I51" s="3" t="s">
        <v>97</v>
      </c>
      <c r="J51" s="24">
        <v>31710</v>
      </c>
      <c r="K51" s="24">
        <v>0</v>
      </c>
      <c r="L51" s="24">
        <f t="shared" si="2"/>
        <v>31710</v>
      </c>
      <c r="M51" s="24">
        <v>31710</v>
      </c>
      <c r="N51" s="24">
        <v>0</v>
      </c>
      <c r="O51" s="24">
        <f t="shared" si="3"/>
        <v>31710</v>
      </c>
    </row>
    <row r="52" spans="1:15" ht="144" customHeight="1">
      <c r="A52" s="5" t="s">
        <v>185</v>
      </c>
      <c r="B52" s="3" t="s">
        <v>126</v>
      </c>
      <c r="C52" s="3" t="s">
        <v>101</v>
      </c>
      <c r="D52" s="3" t="s">
        <v>110</v>
      </c>
      <c r="E52" s="3" t="s">
        <v>114</v>
      </c>
      <c r="F52" s="3" t="s">
        <v>117</v>
      </c>
      <c r="G52" s="3" t="s">
        <v>102</v>
      </c>
      <c r="H52" s="3" t="s">
        <v>148</v>
      </c>
      <c r="I52" s="3" t="s">
        <v>95</v>
      </c>
      <c r="J52" s="24">
        <v>5314744.4000000004</v>
      </c>
      <c r="K52" s="24">
        <v>0</v>
      </c>
      <c r="L52" s="24">
        <f t="shared" si="2"/>
        <v>5314744.4000000004</v>
      </c>
      <c r="M52" s="24">
        <v>5314744.4000000004</v>
      </c>
      <c r="N52" s="24">
        <v>0</v>
      </c>
      <c r="O52" s="24">
        <f t="shared" si="3"/>
        <v>5314744.4000000004</v>
      </c>
    </row>
    <row r="53" spans="1:15" ht="95.25" customHeight="1">
      <c r="A53" s="5" t="s">
        <v>33</v>
      </c>
      <c r="B53" s="3" t="s">
        <v>126</v>
      </c>
      <c r="C53" s="3" t="s">
        <v>101</v>
      </c>
      <c r="D53" s="3" t="s">
        <v>110</v>
      </c>
      <c r="E53" s="3" t="s">
        <v>114</v>
      </c>
      <c r="F53" s="3" t="s">
        <v>117</v>
      </c>
      <c r="G53" s="3" t="s">
        <v>102</v>
      </c>
      <c r="H53" s="3" t="s">
        <v>148</v>
      </c>
      <c r="I53" s="3" t="s">
        <v>97</v>
      </c>
      <c r="J53" s="24">
        <v>972766</v>
      </c>
      <c r="K53" s="24">
        <v>0</v>
      </c>
      <c r="L53" s="24">
        <f t="shared" si="2"/>
        <v>972766</v>
      </c>
      <c r="M53" s="24">
        <v>972766</v>
      </c>
      <c r="N53" s="24">
        <v>0</v>
      </c>
      <c r="O53" s="24">
        <f t="shared" si="3"/>
        <v>972766</v>
      </c>
    </row>
    <row r="54" spans="1:15" ht="78.75">
      <c r="A54" s="5" t="s">
        <v>83</v>
      </c>
      <c r="B54" s="3" t="s">
        <v>126</v>
      </c>
      <c r="C54" s="3" t="s">
        <v>101</v>
      </c>
      <c r="D54" s="3" t="s">
        <v>110</v>
      </c>
      <c r="E54" s="3" t="s">
        <v>114</v>
      </c>
      <c r="F54" s="3" t="s">
        <v>117</v>
      </c>
      <c r="G54" s="3" t="s">
        <v>102</v>
      </c>
      <c r="H54" s="3" t="s">
        <v>148</v>
      </c>
      <c r="I54" s="3" t="s">
        <v>99</v>
      </c>
      <c r="J54" s="24">
        <v>6000</v>
      </c>
      <c r="K54" s="24">
        <v>0</v>
      </c>
      <c r="L54" s="24">
        <f t="shared" si="2"/>
        <v>6000</v>
      </c>
      <c r="M54" s="24">
        <v>6000</v>
      </c>
      <c r="N54" s="24">
        <v>0</v>
      </c>
      <c r="O54" s="24">
        <f t="shared" si="3"/>
        <v>6000</v>
      </c>
    </row>
    <row r="55" spans="1:15" ht="126">
      <c r="A55" s="5" t="s">
        <v>186</v>
      </c>
      <c r="B55" s="3" t="s">
        <v>126</v>
      </c>
      <c r="C55" s="3" t="s">
        <v>101</v>
      </c>
      <c r="D55" s="3" t="s">
        <v>110</v>
      </c>
      <c r="E55" s="3" t="s">
        <v>102</v>
      </c>
      <c r="F55" s="3" t="s">
        <v>117</v>
      </c>
      <c r="G55" s="3" t="s">
        <v>114</v>
      </c>
      <c r="H55" s="3" t="s">
        <v>136</v>
      </c>
      <c r="I55" s="3" t="s">
        <v>95</v>
      </c>
      <c r="J55" s="24">
        <v>3437564</v>
      </c>
      <c r="K55" s="24">
        <v>0</v>
      </c>
      <c r="L55" s="24">
        <f t="shared" si="2"/>
        <v>3437564</v>
      </c>
      <c r="M55" s="24">
        <v>3437564</v>
      </c>
      <c r="N55" s="24">
        <v>0</v>
      </c>
      <c r="O55" s="24">
        <f t="shared" si="3"/>
        <v>3437564</v>
      </c>
    </row>
    <row r="56" spans="1:15" ht="78.75">
      <c r="A56" s="5" t="s">
        <v>9</v>
      </c>
      <c r="B56" s="3" t="s">
        <v>126</v>
      </c>
      <c r="C56" s="3" t="s">
        <v>101</v>
      </c>
      <c r="D56" s="3" t="s">
        <v>110</v>
      </c>
      <c r="E56" s="3" t="s">
        <v>102</v>
      </c>
      <c r="F56" s="3" t="s">
        <v>117</v>
      </c>
      <c r="G56" s="3" t="s">
        <v>114</v>
      </c>
      <c r="H56" s="3" t="s">
        <v>136</v>
      </c>
      <c r="I56" s="3" t="s">
        <v>97</v>
      </c>
      <c r="J56" s="24">
        <f>22820+6000+9500+20000</f>
        <v>58320</v>
      </c>
      <c r="K56" s="24">
        <v>0</v>
      </c>
      <c r="L56" s="24">
        <f t="shared" si="2"/>
        <v>58320</v>
      </c>
      <c r="M56" s="24">
        <v>58320</v>
      </c>
      <c r="N56" s="24">
        <v>0</v>
      </c>
      <c r="O56" s="24">
        <f t="shared" si="3"/>
        <v>58320</v>
      </c>
    </row>
    <row r="57" spans="1:15" ht="47.25">
      <c r="A57" s="5" t="s">
        <v>84</v>
      </c>
      <c r="B57" s="3" t="s">
        <v>126</v>
      </c>
      <c r="C57" s="3" t="s">
        <v>101</v>
      </c>
      <c r="D57" s="3" t="s">
        <v>110</v>
      </c>
      <c r="E57" s="3" t="s">
        <v>102</v>
      </c>
      <c r="F57" s="3" t="s">
        <v>117</v>
      </c>
      <c r="G57" s="3" t="s">
        <v>114</v>
      </c>
      <c r="H57" s="3" t="s">
        <v>136</v>
      </c>
      <c r="I57" s="3" t="s">
        <v>99</v>
      </c>
      <c r="J57" s="24">
        <v>8853</v>
      </c>
      <c r="K57" s="24">
        <v>0</v>
      </c>
      <c r="L57" s="24">
        <f t="shared" si="2"/>
        <v>8853</v>
      </c>
      <c r="M57" s="24">
        <v>8853</v>
      </c>
      <c r="N57" s="24">
        <v>0</v>
      </c>
      <c r="O57" s="24">
        <f t="shared" si="3"/>
        <v>8853</v>
      </c>
    </row>
    <row r="58" spans="1:15" ht="78.75">
      <c r="A58" s="5" t="s">
        <v>67</v>
      </c>
      <c r="B58" s="3" t="s">
        <v>126</v>
      </c>
      <c r="C58" s="3" t="s">
        <v>101</v>
      </c>
      <c r="D58" s="3" t="s">
        <v>110</v>
      </c>
      <c r="E58" s="3" t="s">
        <v>102</v>
      </c>
      <c r="F58" s="3" t="s">
        <v>117</v>
      </c>
      <c r="G58" s="3" t="s">
        <v>116</v>
      </c>
      <c r="H58" s="3" t="s">
        <v>68</v>
      </c>
      <c r="I58" s="3" t="s">
        <v>97</v>
      </c>
      <c r="J58" s="24">
        <v>17640</v>
      </c>
      <c r="K58" s="24">
        <v>0</v>
      </c>
      <c r="L58" s="24">
        <f t="shared" si="2"/>
        <v>17640</v>
      </c>
      <c r="M58" s="24">
        <v>17640</v>
      </c>
      <c r="N58" s="24">
        <v>0</v>
      </c>
      <c r="O58" s="24">
        <f t="shared" si="3"/>
        <v>17640</v>
      </c>
    </row>
    <row r="59" spans="1:15" ht="409.5">
      <c r="A59" s="5" t="s">
        <v>196</v>
      </c>
      <c r="B59" s="10" t="s">
        <v>126</v>
      </c>
      <c r="C59" s="10" t="s">
        <v>103</v>
      </c>
      <c r="D59" s="10" t="s">
        <v>113</v>
      </c>
      <c r="E59" s="10" t="s">
        <v>114</v>
      </c>
      <c r="F59" s="10" t="s">
        <v>117</v>
      </c>
      <c r="G59" s="10" t="s">
        <v>101</v>
      </c>
      <c r="H59" s="10" t="s">
        <v>195</v>
      </c>
      <c r="I59" s="10" t="s">
        <v>97</v>
      </c>
      <c r="J59" s="27">
        <v>91411.56</v>
      </c>
      <c r="K59" s="24">
        <v>0</v>
      </c>
      <c r="L59" s="24">
        <f t="shared" si="2"/>
        <v>91411.56</v>
      </c>
      <c r="M59" s="24">
        <v>91411.56</v>
      </c>
      <c r="N59" s="24">
        <v>0</v>
      </c>
      <c r="O59" s="24">
        <f t="shared" si="3"/>
        <v>91411.56</v>
      </c>
    </row>
    <row r="60" spans="1:15" ht="126">
      <c r="A60" s="5" t="s">
        <v>70</v>
      </c>
      <c r="B60" s="3" t="s">
        <v>126</v>
      </c>
      <c r="C60" s="3" t="s">
        <v>103</v>
      </c>
      <c r="D60" s="3" t="s">
        <v>113</v>
      </c>
      <c r="E60" s="3" t="s">
        <v>114</v>
      </c>
      <c r="F60" s="3" t="s">
        <v>117</v>
      </c>
      <c r="G60" s="3" t="s">
        <v>101</v>
      </c>
      <c r="H60" s="3" t="s">
        <v>132</v>
      </c>
      <c r="I60" s="3" t="s">
        <v>104</v>
      </c>
      <c r="J60" s="24">
        <v>526275.78</v>
      </c>
      <c r="K60" s="24">
        <v>0</v>
      </c>
      <c r="L60" s="24">
        <f t="shared" si="2"/>
        <v>526275.78</v>
      </c>
      <c r="M60" s="24">
        <v>526275.78</v>
      </c>
      <c r="N60" s="24">
        <v>0</v>
      </c>
      <c r="O60" s="24">
        <f t="shared" si="3"/>
        <v>526275.78</v>
      </c>
    </row>
    <row r="61" spans="1:15" ht="144" customHeight="1">
      <c r="A61" s="9" t="s">
        <v>212</v>
      </c>
      <c r="B61" s="3" t="s">
        <v>126</v>
      </c>
      <c r="C61" s="3" t="s">
        <v>103</v>
      </c>
      <c r="D61" s="3" t="s">
        <v>100</v>
      </c>
      <c r="E61" s="10" t="s">
        <v>114</v>
      </c>
      <c r="F61" s="10" t="s">
        <v>117</v>
      </c>
      <c r="G61" s="10" t="s">
        <v>101</v>
      </c>
      <c r="H61" s="10" t="s">
        <v>211</v>
      </c>
      <c r="I61" s="10" t="s">
        <v>104</v>
      </c>
      <c r="J61" s="29">
        <v>1180000</v>
      </c>
      <c r="K61" s="24">
        <v>0</v>
      </c>
      <c r="L61" s="24">
        <f t="shared" si="2"/>
        <v>1180000</v>
      </c>
      <c r="M61" s="24">
        <v>1180000</v>
      </c>
      <c r="N61" s="24">
        <v>0</v>
      </c>
      <c r="O61" s="24">
        <f t="shared" si="3"/>
        <v>1180000</v>
      </c>
    </row>
    <row r="62" spans="1:15" ht="127.5" customHeight="1">
      <c r="A62" s="9" t="s">
        <v>47</v>
      </c>
      <c r="B62" s="3" t="s">
        <v>126</v>
      </c>
      <c r="C62" s="3" t="s">
        <v>94</v>
      </c>
      <c r="D62" s="3" t="s">
        <v>114</v>
      </c>
      <c r="E62" s="3" t="s">
        <v>113</v>
      </c>
      <c r="F62" s="3" t="s">
        <v>117</v>
      </c>
      <c r="G62" s="3" t="s">
        <v>115</v>
      </c>
      <c r="H62" s="3" t="s">
        <v>167</v>
      </c>
      <c r="I62" s="3" t="s">
        <v>112</v>
      </c>
      <c r="J62" s="24">
        <v>483820.42</v>
      </c>
      <c r="K62" s="24">
        <v>0</v>
      </c>
      <c r="L62" s="24">
        <f t="shared" si="2"/>
        <v>483820.42</v>
      </c>
      <c r="M62" s="24">
        <v>483820.42</v>
      </c>
      <c r="N62" s="24">
        <v>0</v>
      </c>
      <c r="O62" s="24">
        <f t="shared" si="3"/>
        <v>483820.42</v>
      </c>
    </row>
    <row r="63" spans="1:15" s="7" customFormat="1" ht="31.5">
      <c r="A63" s="12" t="s">
        <v>176</v>
      </c>
      <c r="B63" s="19" t="s">
        <v>122</v>
      </c>
      <c r="C63" s="16"/>
      <c r="D63" s="16"/>
      <c r="E63" s="16"/>
      <c r="F63" s="16"/>
      <c r="G63" s="16"/>
      <c r="H63" s="16"/>
      <c r="I63" s="16"/>
      <c r="J63" s="18">
        <f>SUM(J64:J67)</f>
        <v>7504770</v>
      </c>
      <c r="K63" s="18">
        <f t="shared" ref="K63:M63" si="5">SUM(K64:K67)</f>
        <v>0</v>
      </c>
      <c r="L63" s="18">
        <f t="shared" si="5"/>
        <v>7504770</v>
      </c>
      <c r="M63" s="18">
        <f t="shared" si="5"/>
        <v>7504770</v>
      </c>
      <c r="N63" s="18">
        <f t="shared" ref="N63:O63" si="6">SUM(N64:N67)</f>
        <v>0</v>
      </c>
      <c r="O63" s="18">
        <f t="shared" si="6"/>
        <v>7504770</v>
      </c>
    </row>
    <row r="64" spans="1:15" ht="126">
      <c r="A64" s="5" t="s">
        <v>186</v>
      </c>
      <c r="B64" s="3" t="s">
        <v>122</v>
      </c>
      <c r="C64" s="3" t="s">
        <v>114</v>
      </c>
      <c r="D64" s="3" t="s">
        <v>100</v>
      </c>
      <c r="E64" s="3" t="s">
        <v>102</v>
      </c>
      <c r="F64" s="3" t="s">
        <v>117</v>
      </c>
      <c r="G64" s="3" t="s">
        <v>114</v>
      </c>
      <c r="H64" s="3" t="s">
        <v>136</v>
      </c>
      <c r="I64" s="3" t="s">
        <v>95</v>
      </c>
      <c r="J64" s="24">
        <f>5485875+1656735</f>
        <v>7142610</v>
      </c>
      <c r="K64" s="24">
        <v>0</v>
      </c>
      <c r="L64" s="24">
        <f t="shared" si="2"/>
        <v>7142610</v>
      </c>
      <c r="M64" s="24">
        <f>5485875+1656735</f>
        <v>7142610</v>
      </c>
      <c r="N64" s="24">
        <v>0</v>
      </c>
      <c r="O64" s="24">
        <f t="shared" ref="O64:O67" si="7">M64+N64</f>
        <v>7142610</v>
      </c>
    </row>
    <row r="65" spans="1:15" ht="78.75">
      <c r="A65" s="5" t="s">
        <v>9</v>
      </c>
      <c r="B65" s="3" t="s">
        <v>122</v>
      </c>
      <c r="C65" s="3" t="s">
        <v>114</v>
      </c>
      <c r="D65" s="3" t="s">
        <v>100</v>
      </c>
      <c r="E65" s="3" t="s">
        <v>102</v>
      </c>
      <c r="F65" s="3" t="s">
        <v>117</v>
      </c>
      <c r="G65" s="3" t="s">
        <v>114</v>
      </c>
      <c r="H65" s="3" t="s">
        <v>136</v>
      </c>
      <c r="I65" s="3" t="s">
        <v>97</v>
      </c>
      <c r="J65" s="24">
        <f>34489+22600+198571+46500</f>
        <v>302160</v>
      </c>
      <c r="K65" s="24">
        <v>0</v>
      </c>
      <c r="L65" s="24">
        <f t="shared" ref="L65:L67" si="8">J65+K65</f>
        <v>302160</v>
      </c>
      <c r="M65" s="24">
        <f>34489+22600+198571+46500</f>
        <v>302160</v>
      </c>
      <c r="N65" s="24">
        <v>0</v>
      </c>
      <c r="O65" s="24">
        <f t="shared" si="7"/>
        <v>302160</v>
      </c>
    </row>
    <row r="66" spans="1:15" ht="78.75">
      <c r="A66" s="5" t="s">
        <v>67</v>
      </c>
      <c r="B66" s="3" t="s">
        <v>122</v>
      </c>
      <c r="C66" s="3" t="s">
        <v>114</v>
      </c>
      <c r="D66" s="3" t="s">
        <v>100</v>
      </c>
      <c r="E66" s="3" t="s">
        <v>102</v>
      </c>
      <c r="F66" s="3" t="s">
        <v>117</v>
      </c>
      <c r="G66" s="3" t="s">
        <v>116</v>
      </c>
      <c r="H66" s="3" t="s">
        <v>68</v>
      </c>
      <c r="I66" s="3" t="s">
        <v>97</v>
      </c>
      <c r="J66" s="24">
        <v>35000</v>
      </c>
      <c r="K66" s="24">
        <v>0</v>
      </c>
      <c r="L66" s="24">
        <f t="shared" si="8"/>
        <v>35000</v>
      </c>
      <c r="M66" s="24">
        <v>35000</v>
      </c>
      <c r="N66" s="24">
        <v>0</v>
      </c>
      <c r="O66" s="24">
        <f t="shared" si="7"/>
        <v>35000</v>
      </c>
    </row>
    <row r="67" spans="1:15" ht="66" customHeight="1">
      <c r="A67" s="5" t="s">
        <v>46</v>
      </c>
      <c r="B67" s="3" t="s">
        <v>122</v>
      </c>
      <c r="C67" s="3" t="s">
        <v>101</v>
      </c>
      <c r="D67" s="3" t="s">
        <v>111</v>
      </c>
      <c r="E67" s="3" t="s">
        <v>102</v>
      </c>
      <c r="F67" s="3" t="s">
        <v>117</v>
      </c>
      <c r="G67" s="3" t="s">
        <v>116</v>
      </c>
      <c r="H67" s="3" t="s">
        <v>45</v>
      </c>
      <c r="I67" s="3" t="s">
        <v>97</v>
      </c>
      <c r="J67" s="24">
        <v>25000</v>
      </c>
      <c r="K67" s="24">
        <v>0</v>
      </c>
      <c r="L67" s="24">
        <f t="shared" si="8"/>
        <v>25000</v>
      </c>
      <c r="M67" s="24">
        <v>25000</v>
      </c>
      <c r="N67" s="24">
        <v>0</v>
      </c>
      <c r="O67" s="24">
        <f t="shared" si="7"/>
        <v>25000</v>
      </c>
    </row>
    <row r="68" spans="1:15" s="6" customFormat="1" ht="78.75">
      <c r="A68" s="14" t="s">
        <v>177</v>
      </c>
      <c r="B68" s="15">
        <v>166</v>
      </c>
      <c r="C68" s="17"/>
      <c r="D68" s="17"/>
      <c r="E68" s="17"/>
      <c r="F68" s="17"/>
      <c r="G68" s="17"/>
      <c r="H68" s="17"/>
      <c r="I68" s="17"/>
      <c r="J68" s="18">
        <f t="shared" ref="J68:O68" si="9">SUM(J69:J73)</f>
        <v>5686653</v>
      </c>
      <c r="K68" s="18">
        <f t="shared" si="9"/>
        <v>0</v>
      </c>
      <c r="L68" s="18">
        <f t="shared" si="9"/>
        <v>5686653</v>
      </c>
      <c r="M68" s="18">
        <f t="shared" si="9"/>
        <v>5644653</v>
      </c>
      <c r="N68" s="18">
        <f t="shared" si="9"/>
        <v>0</v>
      </c>
      <c r="O68" s="18">
        <f t="shared" si="9"/>
        <v>5644653</v>
      </c>
    </row>
    <row r="69" spans="1:15" ht="126">
      <c r="A69" s="5" t="s">
        <v>186</v>
      </c>
      <c r="B69" s="3" t="s">
        <v>124</v>
      </c>
      <c r="C69" s="3" t="s">
        <v>114</v>
      </c>
      <c r="D69" s="3" t="s">
        <v>98</v>
      </c>
      <c r="E69" s="3" t="s">
        <v>102</v>
      </c>
      <c r="F69" s="3" t="s">
        <v>117</v>
      </c>
      <c r="G69" s="3" t="s">
        <v>114</v>
      </c>
      <c r="H69" s="3" t="s">
        <v>136</v>
      </c>
      <c r="I69" s="3" t="s">
        <v>95</v>
      </c>
      <c r="J69" s="24">
        <f>4190112+1265414</f>
        <v>5455526</v>
      </c>
      <c r="K69" s="24">
        <v>0</v>
      </c>
      <c r="L69" s="24">
        <f t="shared" ref="L69:L73" si="10">J69+K69</f>
        <v>5455526</v>
      </c>
      <c r="M69" s="24">
        <f>4190112+1265414</f>
        <v>5455526</v>
      </c>
      <c r="N69" s="24">
        <v>0</v>
      </c>
      <c r="O69" s="24">
        <f t="shared" ref="O69:O73" si="11">M69+N69</f>
        <v>5455526</v>
      </c>
    </row>
    <row r="70" spans="1:15" ht="78.75">
      <c r="A70" s="5" t="s">
        <v>9</v>
      </c>
      <c r="B70" s="3" t="s">
        <v>124</v>
      </c>
      <c r="C70" s="3" t="s">
        <v>114</v>
      </c>
      <c r="D70" s="3" t="s">
        <v>98</v>
      </c>
      <c r="E70" s="3" t="s">
        <v>102</v>
      </c>
      <c r="F70" s="3" t="s">
        <v>117</v>
      </c>
      <c r="G70" s="3" t="s">
        <v>114</v>
      </c>
      <c r="H70" s="3" t="s">
        <v>136</v>
      </c>
      <c r="I70" s="3" t="s">
        <v>97</v>
      </c>
      <c r="J70" s="24">
        <f>37047+11000+82600+28000</f>
        <v>158647</v>
      </c>
      <c r="K70" s="24">
        <v>0</v>
      </c>
      <c r="L70" s="24">
        <f t="shared" si="10"/>
        <v>158647</v>
      </c>
      <c r="M70" s="24">
        <f>37047+11000+82600+28000</f>
        <v>158647</v>
      </c>
      <c r="N70" s="24">
        <v>0</v>
      </c>
      <c r="O70" s="24">
        <f t="shared" si="11"/>
        <v>158647</v>
      </c>
    </row>
    <row r="71" spans="1:15" ht="78.75">
      <c r="A71" s="5" t="s">
        <v>67</v>
      </c>
      <c r="B71" s="3" t="s">
        <v>124</v>
      </c>
      <c r="C71" s="3" t="s">
        <v>114</v>
      </c>
      <c r="D71" s="3" t="s">
        <v>98</v>
      </c>
      <c r="E71" s="3" t="s">
        <v>102</v>
      </c>
      <c r="F71" s="3" t="s">
        <v>117</v>
      </c>
      <c r="G71" s="3" t="s">
        <v>116</v>
      </c>
      <c r="H71" s="3" t="s">
        <v>68</v>
      </c>
      <c r="I71" s="3" t="s">
        <v>97</v>
      </c>
      <c r="J71" s="24">
        <v>25480</v>
      </c>
      <c r="K71" s="24">
        <v>0</v>
      </c>
      <c r="L71" s="24">
        <f t="shared" si="10"/>
        <v>25480</v>
      </c>
      <c r="M71" s="24">
        <v>25480</v>
      </c>
      <c r="N71" s="24">
        <v>0</v>
      </c>
      <c r="O71" s="24">
        <f t="shared" si="11"/>
        <v>25480</v>
      </c>
    </row>
    <row r="72" spans="1:15" ht="78.75">
      <c r="A72" s="5" t="s">
        <v>58</v>
      </c>
      <c r="B72" s="3" t="s">
        <v>124</v>
      </c>
      <c r="C72" s="3" t="s">
        <v>114</v>
      </c>
      <c r="D72" s="3" t="s">
        <v>98</v>
      </c>
      <c r="E72" s="3" t="s">
        <v>102</v>
      </c>
      <c r="F72" s="3" t="s">
        <v>117</v>
      </c>
      <c r="G72" s="3" t="s">
        <v>113</v>
      </c>
      <c r="H72" s="3" t="s">
        <v>57</v>
      </c>
      <c r="I72" s="3" t="s">
        <v>97</v>
      </c>
      <c r="J72" s="24">
        <v>42000</v>
      </c>
      <c r="K72" s="24">
        <v>0</v>
      </c>
      <c r="L72" s="24">
        <f t="shared" si="10"/>
        <v>42000</v>
      </c>
      <c r="M72" s="24">
        <v>0</v>
      </c>
      <c r="N72" s="24">
        <v>0</v>
      </c>
      <c r="O72" s="24">
        <f t="shared" si="11"/>
        <v>0</v>
      </c>
    </row>
    <row r="73" spans="1:15" ht="66" customHeight="1">
      <c r="A73" s="5" t="s">
        <v>46</v>
      </c>
      <c r="B73" s="3" t="s">
        <v>124</v>
      </c>
      <c r="C73" s="3" t="s">
        <v>101</v>
      </c>
      <c r="D73" s="3" t="s">
        <v>111</v>
      </c>
      <c r="E73" s="3" t="s">
        <v>102</v>
      </c>
      <c r="F73" s="3" t="s">
        <v>117</v>
      </c>
      <c r="G73" s="3" t="s">
        <v>116</v>
      </c>
      <c r="H73" s="3" t="s">
        <v>45</v>
      </c>
      <c r="I73" s="3" t="s">
        <v>97</v>
      </c>
      <c r="J73" s="24">
        <v>5000</v>
      </c>
      <c r="K73" s="24">
        <v>0</v>
      </c>
      <c r="L73" s="24">
        <f t="shared" si="10"/>
        <v>5000</v>
      </c>
      <c r="M73" s="24">
        <v>5000</v>
      </c>
      <c r="N73" s="24">
        <v>0</v>
      </c>
      <c r="O73" s="24">
        <f t="shared" si="11"/>
        <v>5000</v>
      </c>
    </row>
    <row r="74" spans="1:15" s="8" customFormat="1" ht="31.5">
      <c r="A74" s="12" t="s">
        <v>178</v>
      </c>
      <c r="B74" s="30">
        <v>330</v>
      </c>
      <c r="C74" s="13"/>
      <c r="D74" s="13"/>
      <c r="E74" s="13"/>
      <c r="F74" s="13"/>
      <c r="G74" s="13"/>
      <c r="H74" s="13"/>
      <c r="I74" s="13"/>
      <c r="J74" s="18">
        <f>SUM(J75:J140)</f>
        <v>145954886.72999999</v>
      </c>
      <c r="K74" s="18">
        <f t="shared" ref="K74:M74" si="12">SUM(K75:K140)</f>
        <v>0</v>
      </c>
      <c r="L74" s="18">
        <f t="shared" si="12"/>
        <v>145954886.72999999</v>
      </c>
      <c r="M74" s="18">
        <f t="shared" si="12"/>
        <v>122562228.30000001</v>
      </c>
      <c r="N74" s="18">
        <f t="shared" ref="N74:O74" si="13">SUM(N75:N140)</f>
        <v>0</v>
      </c>
      <c r="O74" s="18">
        <f t="shared" si="13"/>
        <v>122562228.30000001</v>
      </c>
    </row>
    <row r="75" spans="1:15" ht="110.25">
      <c r="A75" s="5" t="s">
        <v>4</v>
      </c>
      <c r="B75" s="3" t="s">
        <v>107</v>
      </c>
      <c r="C75" s="3" t="s">
        <v>114</v>
      </c>
      <c r="D75" s="3" t="s">
        <v>115</v>
      </c>
      <c r="E75" s="3" t="s">
        <v>102</v>
      </c>
      <c r="F75" s="3" t="s">
        <v>117</v>
      </c>
      <c r="G75" s="3" t="s">
        <v>114</v>
      </c>
      <c r="H75" s="3" t="s">
        <v>143</v>
      </c>
      <c r="I75" s="3" t="s">
        <v>95</v>
      </c>
      <c r="J75" s="24">
        <v>1880313</v>
      </c>
      <c r="K75" s="24">
        <v>0</v>
      </c>
      <c r="L75" s="24">
        <f t="shared" ref="L75:L138" si="14">J75+K75</f>
        <v>1880313</v>
      </c>
      <c r="M75" s="24">
        <v>1880313</v>
      </c>
      <c r="N75" s="24">
        <v>0</v>
      </c>
      <c r="O75" s="24">
        <f t="shared" ref="O75:O138" si="15">M75+N75</f>
        <v>1880313</v>
      </c>
    </row>
    <row r="76" spans="1:15" ht="126">
      <c r="A76" s="5" t="s">
        <v>186</v>
      </c>
      <c r="B76" s="3" t="s">
        <v>107</v>
      </c>
      <c r="C76" s="3" t="s">
        <v>114</v>
      </c>
      <c r="D76" s="3" t="s">
        <v>113</v>
      </c>
      <c r="E76" s="3" t="s">
        <v>102</v>
      </c>
      <c r="F76" s="3" t="s">
        <v>117</v>
      </c>
      <c r="G76" s="3" t="s">
        <v>114</v>
      </c>
      <c r="H76" s="3" t="s">
        <v>136</v>
      </c>
      <c r="I76" s="3" t="s">
        <v>95</v>
      </c>
      <c r="J76" s="24">
        <v>21959744</v>
      </c>
      <c r="K76" s="24">
        <v>0</v>
      </c>
      <c r="L76" s="24">
        <f t="shared" si="14"/>
        <v>21959744</v>
      </c>
      <c r="M76" s="24">
        <v>17159744</v>
      </c>
      <c r="N76" s="24">
        <v>0</v>
      </c>
      <c r="O76" s="24">
        <f t="shared" si="15"/>
        <v>17159744</v>
      </c>
    </row>
    <row r="77" spans="1:15" ht="78.75">
      <c r="A77" s="5" t="s">
        <v>9</v>
      </c>
      <c r="B77" s="3" t="s">
        <v>107</v>
      </c>
      <c r="C77" s="3" t="s">
        <v>114</v>
      </c>
      <c r="D77" s="3" t="s">
        <v>113</v>
      </c>
      <c r="E77" s="3" t="s">
        <v>102</v>
      </c>
      <c r="F77" s="3" t="s">
        <v>117</v>
      </c>
      <c r="G77" s="3" t="s">
        <v>114</v>
      </c>
      <c r="H77" s="3" t="s">
        <v>136</v>
      </c>
      <c r="I77" s="3" t="s">
        <v>97</v>
      </c>
      <c r="J77" s="24">
        <v>1031689</v>
      </c>
      <c r="K77" s="24">
        <v>0</v>
      </c>
      <c r="L77" s="24">
        <f t="shared" si="14"/>
        <v>1031689</v>
      </c>
      <c r="M77" s="24">
        <v>1031689</v>
      </c>
      <c r="N77" s="24">
        <v>0</v>
      </c>
      <c r="O77" s="24">
        <f t="shared" si="15"/>
        <v>1031689</v>
      </c>
    </row>
    <row r="78" spans="1:15" ht="47.25">
      <c r="A78" s="5" t="s">
        <v>84</v>
      </c>
      <c r="B78" s="3" t="s">
        <v>107</v>
      </c>
      <c r="C78" s="3" t="s">
        <v>114</v>
      </c>
      <c r="D78" s="3" t="s">
        <v>113</v>
      </c>
      <c r="E78" s="3" t="s">
        <v>102</v>
      </c>
      <c r="F78" s="3" t="s">
        <v>117</v>
      </c>
      <c r="G78" s="3" t="s">
        <v>114</v>
      </c>
      <c r="H78" s="3" t="s">
        <v>136</v>
      </c>
      <c r="I78" s="3" t="s">
        <v>99</v>
      </c>
      <c r="J78" s="24">
        <v>7588</v>
      </c>
      <c r="K78" s="24">
        <v>0</v>
      </c>
      <c r="L78" s="24">
        <f t="shared" si="14"/>
        <v>7588</v>
      </c>
      <c r="M78" s="24">
        <v>7588</v>
      </c>
      <c r="N78" s="24">
        <v>0</v>
      </c>
      <c r="O78" s="24">
        <f t="shared" si="15"/>
        <v>7588</v>
      </c>
    </row>
    <row r="79" spans="1:15" ht="78.75">
      <c r="A79" s="5" t="s">
        <v>67</v>
      </c>
      <c r="B79" s="3" t="s">
        <v>107</v>
      </c>
      <c r="C79" s="3" t="s">
        <v>114</v>
      </c>
      <c r="D79" s="3" t="s">
        <v>113</v>
      </c>
      <c r="E79" s="3" t="s">
        <v>102</v>
      </c>
      <c r="F79" s="3" t="s">
        <v>117</v>
      </c>
      <c r="G79" s="3" t="s">
        <v>116</v>
      </c>
      <c r="H79" s="3" t="s">
        <v>68</v>
      </c>
      <c r="I79" s="3" t="s">
        <v>97</v>
      </c>
      <c r="J79" s="24">
        <v>102041</v>
      </c>
      <c r="K79" s="24">
        <v>0</v>
      </c>
      <c r="L79" s="24">
        <f t="shared" si="14"/>
        <v>102041</v>
      </c>
      <c r="M79" s="24">
        <v>102041</v>
      </c>
      <c r="N79" s="24">
        <v>0</v>
      </c>
      <c r="O79" s="24">
        <f t="shared" si="15"/>
        <v>102041</v>
      </c>
    </row>
    <row r="80" spans="1:15" ht="141.75">
      <c r="A80" s="5" t="s">
        <v>8</v>
      </c>
      <c r="B80" s="3" t="s">
        <v>107</v>
      </c>
      <c r="C80" s="3" t="s">
        <v>114</v>
      </c>
      <c r="D80" s="3" t="s">
        <v>113</v>
      </c>
      <c r="E80" s="3" t="s">
        <v>103</v>
      </c>
      <c r="F80" s="3" t="s">
        <v>117</v>
      </c>
      <c r="G80" s="3" t="s">
        <v>114</v>
      </c>
      <c r="H80" s="3" t="s">
        <v>140</v>
      </c>
      <c r="I80" s="3" t="s">
        <v>95</v>
      </c>
      <c r="J80" s="35">
        <f>767951.76-20000</f>
        <v>747951.76</v>
      </c>
      <c r="K80" s="24">
        <v>0</v>
      </c>
      <c r="L80" s="24">
        <f t="shared" si="14"/>
        <v>747951.76</v>
      </c>
      <c r="M80" s="24">
        <f>767951.76-20000</f>
        <v>747951.76</v>
      </c>
      <c r="N80" s="24">
        <v>0</v>
      </c>
      <c r="O80" s="24">
        <f t="shared" si="15"/>
        <v>747951.76</v>
      </c>
    </row>
    <row r="81" spans="1:15" ht="94.5">
      <c r="A81" s="5" t="s">
        <v>69</v>
      </c>
      <c r="B81" s="3" t="s">
        <v>107</v>
      </c>
      <c r="C81" s="3" t="s">
        <v>114</v>
      </c>
      <c r="D81" s="3" t="s">
        <v>113</v>
      </c>
      <c r="E81" s="3" t="s">
        <v>103</v>
      </c>
      <c r="F81" s="3" t="s">
        <v>117</v>
      </c>
      <c r="G81" s="3" t="s">
        <v>114</v>
      </c>
      <c r="H81" s="3" t="s">
        <v>140</v>
      </c>
      <c r="I81" s="3" t="s">
        <v>97</v>
      </c>
      <c r="J81" s="35">
        <v>20000</v>
      </c>
      <c r="K81" s="24">
        <v>0</v>
      </c>
      <c r="L81" s="24">
        <f t="shared" si="14"/>
        <v>20000</v>
      </c>
      <c r="M81" s="24">
        <v>20000</v>
      </c>
      <c r="N81" s="24">
        <v>0</v>
      </c>
      <c r="O81" s="24">
        <f t="shared" si="15"/>
        <v>20000</v>
      </c>
    </row>
    <row r="82" spans="1:15" ht="47.25">
      <c r="A82" s="5" t="s">
        <v>31</v>
      </c>
      <c r="B82" s="3" t="s">
        <v>107</v>
      </c>
      <c r="C82" s="3" t="s">
        <v>114</v>
      </c>
      <c r="D82" s="3" t="s">
        <v>94</v>
      </c>
      <c r="E82" s="3" t="s">
        <v>102</v>
      </c>
      <c r="F82" s="3" t="s">
        <v>117</v>
      </c>
      <c r="G82" s="3" t="s">
        <v>113</v>
      </c>
      <c r="H82" s="3" t="s">
        <v>137</v>
      </c>
      <c r="I82" s="3" t="s">
        <v>99</v>
      </c>
      <c r="J82" s="24">
        <v>100000</v>
      </c>
      <c r="K82" s="24">
        <v>0</v>
      </c>
      <c r="L82" s="24">
        <f t="shared" si="14"/>
        <v>100000</v>
      </c>
      <c r="M82" s="24">
        <v>100000</v>
      </c>
      <c r="N82" s="24">
        <v>0</v>
      </c>
      <c r="O82" s="24">
        <f t="shared" si="15"/>
        <v>100000</v>
      </c>
    </row>
    <row r="83" spans="1:15" ht="128.25" customHeight="1">
      <c r="A83" s="5" t="s">
        <v>5</v>
      </c>
      <c r="B83" s="3" t="s">
        <v>107</v>
      </c>
      <c r="C83" s="3" t="s">
        <v>114</v>
      </c>
      <c r="D83" s="3" t="s">
        <v>98</v>
      </c>
      <c r="E83" s="3" t="s">
        <v>102</v>
      </c>
      <c r="F83" s="3" t="s">
        <v>117</v>
      </c>
      <c r="G83" s="3" t="s">
        <v>114</v>
      </c>
      <c r="H83" s="3" t="s">
        <v>168</v>
      </c>
      <c r="I83" s="3" t="s">
        <v>95</v>
      </c>
      <c r="J83" s="24">
        <v>8047138.0800000001</v>
      </c>
      <c r="K83" s="24">
        <v>0</v>
      </c>
      <c r="L83" s="24">
        <f t="shared" si="14"/>
        <v>8047138.0800000001</v>
      </c>
      <c r="M83" s="24">
        <v>8047138.0800000001</v>
      </c>
      <c r="N83" s="24">
        <v>0</v>
      </c>
      <c r="O83" s="24">
        <f t="shared" si="15"/>
        <v>8047138.0800000001</v>
      </c>
    </row>
    <row r="84" spans="1:15" ht="78.75">
      <c r="A84" s="5" t="s">
        <v>39</v>
      </c>
      <c r="B84" s="3" t="s">
        <v>107</v>
      </c>
      <c r="C84" s="3" t="s">
        <v>114</v>
      </c>
      <c r="D84" s="3" t="s">
        <v>98</v>
      </c>
      <c r="E84" s="3" t="s">
        <v>102</v>
      </c>
      <c r="F84" s="3" t="s">
        <v>117</v>
      </c>
      <c r="G84" s="3" t="s">
        <v>114</v>
      </c>
      <c r="H84" s="3" t="s">
        <v>168</v>
      </c>
      <c r="I84" s="3" t="s">
        <v>97</v>
      </c>
      <c r="J84" s="24">
        <v>4684913.29</v>
      </c>
      <c r="K84" s="24">
        <v>0</v>
      </c>
      <c r="L84" s="24">
        <f t="shared" si="14"/>
        <v>4684913.29</v>
      </c>
      <c r="M84" s="24">
        <v>4684913.29</v>
      </c>
      <c r="N84" s="24">
        <v>0</v>
      </c>
      <c r="O84" s="24">
        <f t="shared" si="15"/>
        <v>4684913.29</v>
      </c>
    </row>
    <row r="85" spans="1:15" ht="63">
      <c r="A85" s="5" t="s">
        <v>87</v>
      </c>
      <c r="B85" s="3" t="s">
        <v>107</v>
      </c>
      <c r="C85" s="3" t="s">
        <v>114</v>
      </c>
      <c r="D85" s="3" t="s">
        <v>98</v>
      </c>
      <c r="E85" s="3" t="s">
        <v>102</v>
      </c>
      <c r="F85" s="3" t="s">
        <v>117</v>
      </c>
      <c r="G85" s="3" t="s">
        <v>114</v>
      </c>
      <c r="H85" s="3" t="s">
        <v>168</v>
      </c>
      <c r="I85" s="3" t="s">
        <v>99</v>
      </c>
      <c r="J85" s="24">
        <v>83708</v>
      </c>
      <c r="K85" s="24">
        <v>0</v>
      </c>
      <c r="L85" s="24">
        <f t="shared" si="14"/>
        <v>83708</v>
      </c>
      <c r="M85" s="24">
        <v>83708</v>
      </c>
      <c r="N85" s="24">
        <v>0</v>
      </c>
      <c r="O85" s="24">
        <f t="shared" si="15"/>
        <v>83708</v>
      </c>
    </row>
    <row r="86" spans="1:15" ht="63">
      <c r="A86" s="5" t="s">
        <v>40</v>
      </c>
      <c r="B86" s="3" t="s">
        <v>107</v>
      </c>
      <c r="C86" s="3" t="s">
        <v>114</v>
      </c>
      <c r="D86" s="3" t="s">
        <v>98</v>
      </c>
      <c r="E86" s="3" t="s">
        <v>102</v>
      </c>
      <c r="F86" s="3" t="s">
        <v>117</v>
      </c>
      <c r="G86" s="3" t="s">
        <v>115</v>
      </c>
      <c r="H86" s="3" t="s">
        <v>138</v>
      </c>
      <c r="I86" s="3" t="s">
        <v>97</v>
      </c>
      <c r="J86" s="24">
        <v>292000</v>
      </c>
      <c r="K86" s="24">
        <v>0</v>
      </c>
      <c r="L86" s="24">
        <f t="shared" si="14"/>
        <v>292000</v>
      </c>
      <c r="M86" s="24">
        <v>0</v>
      </c>
      <c r="N86" s="24">
        <v>0</v>
      </c>
      <c r="O86" s="24">
        <f t="shared" si="15"/>
        <v>0</v>
      </c>
    </row>
    <row r="87" spans="1:15" ht="78.75">
      <c r="A87" s="9" t="s">
        <v>65</v>
      </c>
      <c r="B87" s="3" t="s">
        <v>107</v>
      </c>
      <c r="C87" s="3" t="s">
        <v>114</v>
      </c>
      <c r="D87" s="3" t="s">
        <v>98</v>
      </c>
      <c r="E87" s="3" t="s">
        <v>102</v>
      </c>
      <c r="F87" s="3" t="s">
        <v>117</v>
      </c>
      <c r="G87" s="3" t="s">
        <v>115</v>
      </c>
      <c r="H87" s="3" t="s">
        <v>64</v>
      </c>
      <c r="I87" s="3" t="s">
        <v>104</v>
      </c>
      <c r="J87" s="24">
        <v>25000</v>
      </c>
      <c r="K87" s="24">
        <v>0</v>
      </c>
      <c r="L87" s="24">
        <f t="shared" si="14"/>
        <v>25000</v>
      </c>
      <c r="M87" s="24">
        <v>0</v>
      </c>
      <c r="N87" s="24">
        <v>0</v>
      </c>
      <c r="O87" s="24">
        <f t="shared" si="15"/>
        <v>0</v>
      </c>
    </row>
    <row r="88" spans="1:15" ht="78.75">
      <c r="A88" s="5" t="s">
        <v>58</v>
      </c>
      <c r="B88" s="3" t="s">
        <v>107</v>
      </c>
      <c r="C88" s="3" t="s">
        <v>114</v>
      </c>
      <c r="D88" s="3" t="s">
        <v>98</v>
      </c>
      <c r="E88" s="3" t="s">
        <v>102</v>
      </c>
      <c r="F88" s="3" t="s">
        <v>117</v>
      </c>
      <c r="G88" s="3" t="s">
        <v>113</v>
      </c>
      <c r="H88" s="3" t="s">
        <v>57</v>
      </c>
      <c r="I88" s="3" t="s">
        <v>97</v>
      </c>
      <c r="J88" s="24">
        <v>100000</v>
      </c>
      <c r="K88" s="24">
        <v>0</v>
      </c>
      <c r="L88" s="24">
        <f t="shared" si="14"/>
        <v>100000</v>
      </c>
      <c r="M88" s="24">
        <v>0</v>
      </c>
      <c r="N88" s="24">
        <v>0</v>
      </c>
      <c r="O88" s="24">
        <f t="shared" si="15"/>
        <v>0</v>
      </c>
    </row>
    <row r="89" spans="1:15" ht="161.25" customHeight="1">
      <c r="A89" s="5" t="s">
        <v>6</v>
      </c>
      <c r="B89" s="3" t="s">
        <v>107</v>
      </c>
      <c r="C89" s="3" t="s">
        <v>114</v>
      </c>
      <c r="D89" s="3" t="s">
        <v>98</v>
      </c>
      <c r="E89" s="3" t="s">
        <v>110</v>
      </c>
      <c r="F89" s="3" t="s">
        <v>117</v>
      </c>
      <c r="G89" s="3" t="s">
        <v>114</v>
      </c>
      <c r="H89" s="3" t="s">
        <v>187</v>
      </c>
      <c r="I89" s="3" t="s">
        <v>95</v>
      </c>
      <c r="J89" s="24">
        <v>3959831.3</v>
      </c>
      <c r="K89" s="24">
        <v>0</v>
      </c>
      <c r="L89" s="24">
        <f t="shared" si="14"/>
        <v>3959831.3</v>
      </c>
      <c r="M89" s="24">
        <v>3959831.3</v>
      </c>
      <c r="N89" s="24">
        <v>0</v>
      </c>
      <c r="O89" s="24">
        <f t="shared" si="15"/>
        <v>3959831.3</v>
      </c>
    </row>
    <row r="90" spans="1:15" ht="110.25">
      <c r="A90" s="5" t="s">
        <v>41</v>
      </c>
      <c r="B90" s="3" t="s">
        <v>107</v>
      </c>
      <c r="C90" s="3" t="s">
        <v>114</v>
      </c>
      <c r="D90" s="3" t="s">
        <v>98</v>
      </c>
      <c r="E90" s="3" t="s">
        <v>110</v>
      </c>
      <c r="F90" s="3" t="s">
        <v>117</v>
      </c>
      <c r="G90" s="3" t="s">
        <v>114</v>
      </c>
      <c r="H90" s="3" t="s">
        <v>187</v>
      </c>
      <c r="I90" s="3" t="s">
        <v>97</v>
      </c>
      <c r="J90" s="24">
        <v>371001</v>
      </c>
      <c r="K90" s="24">
        <v>0</v>
      </c>
      <c r="L90" s="24">
        <f t="shared" si="14"/>
        <v>371001</v>
      </c>
      <c r="M90" s="24">
        <v>371001</v>
      </c>
      <c r="N90" s="24">
        <v>0</v>
      </c>
      <c r="O90" s="24">
        <f t="shared" si="15"/>
        <v>371001</v>
      </c>
    </row>
    <row r="91" spans="1:15" ht="94.5">
      <c r="A91" s="5" t="s">
        <v>88</v>
      </c>
      <c r="B91" s="3" t="s">
        <v>107</v>
      </c>
      <c r="C91" s="3" t="s">
        <v>114</v>
      </c>
      <c r="D91" s="3" t="s">
        <v>98</v>
      </c>
      <c r="E91" s="3" t="s">
        <v>110</v>
      </c>
      <c r="F91" s="3" t="s">
        <v>117</v>
      </c>
      <c r="G91" s="3" t="s">
        <v>114</v>
      </c>
      <c r="H91" s="3" t="s">
        <v>187</v>
      </c>
      <c r="I91" s="3" t="s">
        <v>99</v>
      </c>
      <c r="J91" s="24">
        <v>1512</v>
      </c>
      <c r="K91" s="24">
        <v>0</v>
      </c>
      <c r="L91" s="24">
        <f t="shared" si="14"/>
        <v>1512</v>
      </c>
      <c r="M91" s="24">
        <v>1512</v>
      </c>
      <c r="N91" s="24">
        <v>0</v>
      </c>
      <c r="O91" s="24">
        <f t="shared" si="15"/>
        <v>1512</v>
      </c>
    </row>
    <row r="92" spans="1:15" ht="144.75" customHeight="1">
      <c r="A92" s="5" t="s">
        <v>60</v>
      </c>
      <c r="B92" s="3" t="s">
        <v>107</v>
      </c>
      <c r="C92" s="3" t="s">
        <v>114</v>
      </c>
      <c r="D92" s="3" t="s">
        <v>98</v>
      </c>
      <c r="E92" s="3" t="s">
        <v>110</v>
      </c>
      <c r="F92" s="3" t="s">
        <v>117</v>
      </c>
      <c r="G92" s="3" t="s">
        <v>114</v>
      </c>
      <c r="H92" s="3" t="s">
        <v>59</v>
      </c>
      <c r="I92" s="3" t="s">
        <v>95</v>
      </c>
      <c r="J92" s="24">
        <v>1172662</v>
      </c>
      <c r="K92" s="24">
        <v>0</v>
      </c>
      <c r="L92" s="24">
        <f t="shared" si="14"/>
        <v>1172662</v>
      </c>
      <c r="M92" s="24">
        <v>1172662</v>
      </c>
      <c r="N92" s="24">
        <v>0</v>
      </c>
      <c r="O92" s="24">
        <f t="shared" si="15"/>
        <v>1172662</v>
      </c>
    </row>
    <row r="93" spans="1:15" ht="94.5" customHeight="1">
      <c r="A93" s="5" t="s">
        <v>61</v>
      </c>
      <c r="B93" s="3" t="s">
        <v>107</v>
      </c>
      <c r="C93" s="3" t="s">
        <v>114</v>
      </c>
      <c r="D93" s="3" t="s">
        <v>98</v>
      </c>
      <c r="E93" s="3" t="s">
        <v>110</v>
      </c>
      <c r="F93" s="3" t="s">
        <v>117</v>
      </c>
      <c r="G93" s="3" t="s">
        <v>114</v>
      </c>
      <c r="H93" s="3" t="s">
        <v>59</v>
      </c>
      <c r="I93" s="3" t="s">
        <v>97</v>
      </c>
      <c r="J93" s="24">
        <v>237591</v>
      </c>
      <c r="K93" s="24">
        <v>0</v>
      </c>
      <c r="L93" s="24">
        <f t="shared" si="14"/>
        <v>237591</v>
      </c>
      <c r="M93" s="24">
        <v>237591</v>
      </c>
      <c r="N93" s="24">
        <v>0</v>
      </c>
      <c r="O93" s="24">
        <f t="shared" si="15"/>
        <v>237591</v>
      </c>
    </row>
    <row r="94" spans="1:15" ht="189">
      <c r="A94" s="5" t="s">
        <v>7</v>
      </c>
      <c r="B94" s="3" t="s">
        <v>107</v>
      </c>
      <c r="C94" s="3" t="s">
        <v>114</v>
      </c>
      <c r="D94" s="3" t="s">
        <v>98</v>
      </c>
      <c r="E94" s="3" t="s">
        <v>110</v>
      </c>
      <c r="F94" s="3" t="s">
        <v>117</v>
      </c>
      <c r="G94" s="3" t="s">
        <v>114</v>
      </c>
      <c r="H94" s="3" t="s">
        <v>170</v>
      </c>
      <c r="I94" s="3" t="s">
        <v>95</v>
      </c>
      <c r="J94" s="27">
        <v>482885.35</v>
      </c>
      <c r="K94" s="24">
        <v>0</v>
      </c>
      <c r="L94" s="24">
        <f t="shared" si="14"/>
        <v>482885.35</v>
      </c>
      <c r="M94" s="27">
        <v>482885.35</v>
      </c>
      <c r="N94" s="24">
        <v>0</v>
      </c>
      <c r="O94" s="24">
        <f t="shared" si="15"/>
        <v>482885.35</v>
      </c>
    </row>
    <row r="95" spans="1:15" ht="141.75">
      <c r="A95" s="5" t="s">
        <v>42</v>
      </c>
      <c r="B95" s="3" t="s">
        <v>107</v>
      </c>
      <c r="C95" s="3" t="s">
        <v>114</v>
      </c>
      <c r="D95" s="3" t="s">
        <v>98</v>
      </c>
      <c r="E95" s="3" t="s">
        <v>110</v>
      </c>
      <c r="F95" s="3" t="s">
        <v>117</v>
      </c>
      <c r="G95" s="3" t="s">
        <v>114</v>
      </c>
      <c r="H95" s="3" t="s">
        <v>170</v>
      </c>
      <c r="I95" s="3" t="s">
        <v>97</v>
      </c>
      <c r="J95" s="27">
        <v>48187</v>
      </c>
      <c r="K95" s="24">
        <v>0</v>
      </c>
      <c r="L95" s="24">
        <f t="shared" si="14"/>
        <v>48187</v>
      </c>
      <c r="M95" s="27">
        <v>48187</v>
      </c>
      <c r="N95" s="24">
        <v>0</v>
      </c>
      <c r="O95" s="24">
        <f t="shared" si="15"/>
        <v>48187</v>
      </c>
    </row>
    <row r="96" spans="1:15" ht="78.75">
      <c r="A96" s="5" t="s">
        <v>43</v>
      </c>
      <c r="B96" s="3" t="s">
        <v>107</v>
      </c>
      <c r="C96" s="3" t="s">
        <v>114</v>
      </c>
      <c r="D96" s="3" t="s">
        <v>98</v>
      </c>
      <c r="E96" s="3" t="s">
        <v>103</v>
      </c>
      <c r="F96" s="3" t="s">
        <v>117</v>
      </c>
      <c r="G96" s="3" t="s">
        <v>114</v>
      </c>
      <c r="H96" s="3" t="s">
        <v>139</v>
      </c>
      <c r="I96" s="3" t="s">
        <v>97</v>
      </c>
      <c r="J96" s="24">
        <v>6322.8</v>
      </c>
      <c r="K96" s="24">
        <v>0</v>
      </c>
      <c r="L96" s="24">
        <f t="shared" si="14"/>
        <v>6322.8</v>
      </c>
      <c r="M96" s="24">
        <v>6322.8</v>
      </c>
      <c r="N96" s="24">
        <v>0</v>
      </c>
      <c r="O96" s="24">
        <f t="shared" si="15"/>
        <v>6322.8</v>
      </c>
    </row>
    <row r="97" spans="1:15" s="11" customFormat="1" ht="104.25" customHeight="1">
      <c r="A97" s="5" t="s">
        <v>217</v>
      </c>
      <c r="B97" s="10" t="s">
        <v>107</v>
      </c>
      <c r="C97" s="10" t="s">
        <v>114</v>
      </c>
      <c r="D97" s="10" t="s">
        <v>111</v>
      </c>
      <c r="E97" s="10" t="s">
        <v>157</v>
      </c>
      <c r="F97" s="10" t="s">
        <v>134</v>
      </c>
      <c r="G97" s="10" t="s">
        <v>135</v>
      </c>
      <c r="H97" s="10" t="s">
        <v>216</v>
      </c>
      <c r="I97" s="10" t="s">
        <v>97</v>
      </c>
      <c r="J97" s="27">
        <v>21489.77</v>
      </c>
      <c r="K97" s="24">
        <v>0</v>
      </c>
      <c r="L97" s="24">
        <f t="shared" si="14"/>
        <v>21489.77</v>
      </c>
      <c r="M97" s="27">
        <v>7603</v>
      </c>
      <c r="N97" s="24">
        <v>0</v>
      </c>
      <c r="O97" s="24">
        <f t="shared" si="15"/>
        <v>7603</v>
      </c>
    </row>
    <row r="98" spans="1:15" ht="174.75" customHeight="1">
      <c r="A98" s="5" t="s">
        <v>63</v>
      </c>
      <c r="B98" s="3" t="s">
        <v>107</v>
      </c>
      <c r="C98" s="3" t="s">
        <v>113</v>
      </c>
      <c r="D98" s="3" t="s">
        <v>111</v>
      </c>
      <c r="E98" s="3" t="s">
        <v>103</v>
      </c>
      <c r="F98" s="3" t="s">
        <v>117</v>
      </c>
      <c r="G98" s="3" t="s">
        <v>114</v>
      </c>
      <c r="H98" s="3" t="s">
        <v>62</v>
      </c>
      <c r="I98" s="3" t="s">
        <v>97</v>
      </c>
      <c r="J98" s="24">
        <v>24568.6</v>
      </c>
      <c r="K98" s="24">
        <v>0</v>
      </c>
      <c r="L98" s="24">
        <f t="shared" si="14"/>
        <v>24568.6</v>
      </c>
      <c r="M98" s="24">
        <v>24568.6</v>
      </c>
      <c r="N98" s="24">
        <v>0</v>
      </c>
      <c r="O98" s="24">
        <f t="shared" si="15"/>
        <v>24568.6</v>
      </c>
    </row>
    <row r="99" spans="1:15" ht="137.25" customHeight="1">
      <c r="A99" s="5" t="s">
        <v>10</v>
      </c>
      <c r="B99" s="3" t="s">
        <v>107</v>
      </c>
      <c r="C99" s="3" t="s">
        <v>113</v>
      </c>
      <c r="D99" s="3" t="s">
        <v>111</v>
      </c>
      <c r="E99" s="3" t="s">
        <v>103</v>
      </c>
      <c r="F99" s="3" t="s">
        <v>117</v>
      </c>
      <c r="G99" s="3" t="s">
        <v>114</v>
      </c>
      <c r="H99" s="3" t="s">
        <v>125</v>
      </c>
      <c r="I99" s="3" t="s">
        <v>97</v>
      </c>
      <c r="J99" s="24">
        <v>283500</v>
      </c>
      <c r="K99" s="24">
        <v>0</v>
      </c>
      <c r="L99" s="24">
        <f t="shared" si="14"/>
        <v>283500</v>
      </c>
      <c r="M99" s="24">
        <v>283500</v>
      </c>
      <c r="N99" s="24">
        <v>0</v>
      </c>
      <c r="O99" s="24">
        <f t="shared" si="15"/>
        <v>283500</v>
      </c>
    </row>
    <row r="100" spans="1:15" ht="70.5" customHeight="1">
      <c r="A100" s="5" t="s">
        <v>230</v>
      </c>
      <c r="B100" s="3" t="s">
        <v>107</v>
      </c>
      <c r="C100" s="3" t="s">
        <v>113</v>
      </c>
      <c r="D100" s="3" t="s">
        <v>110</v>
      </c>
      <c r="E100" s="3" t="s">
        <v>94</v>
      </c>
      <c r="F100" s="3" t="s">
        <v>117</v>
      </c>
      <c r="G100" s="3" t="s">
        <v>114</v>
      </c>
      <c r="H100" s="3" t="s">
        <v>229</v>
      </c>
      <c r="I100" s="3" t="s">
        <v>97</v>
      </c>
      <c r="J100" s="24">
        <v>12877800</v>
      </c>
      <c r="K100" s="24">
        <v>0</v>
      </c>
      <c r="L100" s="24">
        <f t="shared" si="14"/>
        <v>12877800</v>
      </c>
      <c r="M100" s="24">
        <v>0</v>
      </c>
      <c r="N100" s="24">
        <v>0</v>
      </c>
      <c r="O100" s="24">
        <f t="shared" si="15"/>
        <v>0</v>
      </c>
    </row>
    <row r="101" spans="1:15" ht="70.5" customHeight="1">
      <c r="A101" s="5" t="s">
        <v>209</v>
      </c>
      <c r="B101" s="3" t="s">
        <v>107</v>
      </c>
      <c r="C101" s="3" t="s">
        <v>113</v>
      </c>
      <c r="D101" s="3" t="s">
        <v>102</v>
      </c>
      <c r="E101" s="10" t="s">
        <v>94</v>
      </c>
      <c r="F101" s="10" t="s">
        <v>117</v>
      </c>
      <c r="G101" s="10" t="s">
        <v>113</v>
      </c>
      <c r="H101" s="10" t="s">
        <v>208</v>
      </c>
      <c r="I101" s="3" t="s">
        <v>97</v>
      </c>
      <c r="J101" s="24">
        <v>1000000</v>
      </c>
      <c r="K101" s="24">
        <v>0</v>
      </c>
      <c r="L101" s="24">
        <f t="shared" si="14"/>
        <v>1000000</v>
      </c>
      <c r="M101" s="24">
        <v>1000000</v>
      </c>
      <c r="N101" s="24">
        <v>0</v>
      </c>
      <c r="O101" s="24">
        <f t="shared" si="15"/>
        <v>1000000</v>
      </c>
    </row>
    <row r="102" spans="1:15" ht="80.25" customHeight="1">
      <c r="A102" s="5" t="s">
        <v>210</v>
      </c>
      <c r="B102" s="3" t="s">
        <v>107</v>
      </c>
      <c r="C102" s="3" t="s">
        <v>113</v>
      </c>
      <c r="D102" s="3" t="s">
        <v>110</v>
      </c>
      <c r="E102" s="3" t="s">
        <v>94</v>
      </c>
      <c r="F102" s="3" t="s">
        <v>117</v>
      </c>
      <c r="G102" s="3" t="s">
        <v>114</v>
      </c>
      <c r="H102" s="3" t="s">
        <v>224</v>
      </c>
      <c r="I102" s="3" t="s">
        <v>97</v>
      </c>
      <c r="J102" s="24">
        <v>1618209.63</v>
      </c>
      <c r="K102" s="24">
        <v>0</v>
      </c>
      <c r="L102" s="24">
        <f t="shared" si="14"/>
        <v>1618209.63</v>
      </c>
      <c r="M102" s="24">
        <v>2307479.63</v>
      </c>
      <c r="N102" s="24">
        <v>0</v>
      </c>
      <c r="O102" s="24">
        <f t="shared" si="15"/>
        <v>2307479.63</v>
      </c>
    </row>
    <row r="103" spans="1:15" ht="148.5" customHeight="1">
      <c r="A103" s="5" t="s">
        <v>11</v>
      </c>
      <c r="B103" s="3" t="s">
        <v>107</v>
      </c>
      <c r="C103" s="3" t="s">
        <v>113</v>
      </c>
      <c r="D103" s="3" t="s">
        <v>110</v>
      </c>
      <c r="E103" s="3" t="s">
        <v>94</v>
      </c>
      <c r="F103" s="3" t="s">
        <v>117</v>
      </c>
      <c r="G103" s="3" t="s">
        <v>114</v>
      </c>
      <c r="H103" s="3" t="s">
        <v>225</v>
      </c>
      <c r="I103" s="3" t="s">
        <v>97</v>
      </c>
      <c r="J103" s="24">
        <v>5406073.7599999998</v>
      </c>
      <c r="K103" s="24">
        <v>0</v>
      </c>
      <c r="L103" s="24">
        <f t="shared" si="14"/>
        <v>5406073.7599999998</v>
      </c>
      <c r="M103" s="24">
        <v>5406073.7599999998</v>
      </c>
      <c r="N103" s="24">
        <v>0</v>
      </c>
      <c r="O103" s="24">
        <f t="shared" si="15"/>
        <v>5406073.7599999998</v>
      </c>
    </row>
    <row r="104" spans="1:15" ht="68.25" customHeight="1">
      <c r="A104" s="5" t="s">
        <v>66</v>
      </c>
      <c r="B104" s="3" t="s">
        <v>107</v>
      </c>
      <c r="C104" s="3" t="s">
        <v>113</v>
      </c>
      <c r="D104" s="3" t="s">
        <v>110</v>
      </c>
      <c r="E104" s="3" t="s">
        <v>94</v>
      </c>
      <c r="F104" s="3" t="s">
        <v>117</v>
      </c>
      <c r="G104" s="3" t="s">
        <v>115</v>
      </c>
      <c r="H104" s="3" t="s">
        <v>226</v>
      </c>
      <c r="I104" s="3" t="s">
        <v>97</v>
      </c>
      <c r="J104" s="24">
        <v>1618209.63</v>
      </c>
      <c r="K104" s="24">
        <v>0</v>
      </c>
      <c r="L104" s="24">
        <f t="shared" si="14"/>
        <v>1618209.63</v>
      </c>
      <c r="M104" s="24">
        <v>2307479.63</v>
      </c>
      <c r="N104" s="24">
        <v>0</v>
      </c>
      <c r="O104" s="24">
        <f t="shared" si="15"/>
        <v>2307479.63</v>
      </c>
    </row>
    <row r="105" spans="1:15" ht="295.5" customHeight="1">
      <c r="A105" s="5" t="s">
        <v>73</v>
      </c>
      <c r="B105" s="3" t="s">
        <v>107</v>
      </c>
      <c r="C105" s="3" t="s">
        <v>113</v>
      </c>
      <c r="D105" s="3" t="s">
        <v>110</v>
      </c>
      <c r="E105" s="3" t="s">
        <v>94</v>
      </c>
      <c r="F105" s="3" t="s">
        <v>117</v>
      </c>
      <c r="G105" s="3" t="s">
        <v>115</v>
      </c>
      <c r="H105" s="3" t="s">
        <v>227</v>
      </c>
      <c r="I105" s="3" t="s">
        <v>123</v>
      </c>
      <c r="J105" s="24">
        <v>12714300</v>
      </c>
      <c r="K105" s="24">
        <v>0</v>
      </c>
      <c r="L105" s="24">
        <f t="shared" si="14"/>
        <v>12714300</v>
      </c>
      <c r="M105" s="24">
        <v>17883825</v>
      </c>
      <c r="N105" s="24">
        <v>0</v>
      </c>
      <c r="O105" s="24">
        <f t="shared" si="15"/>
        <v>17883825</v>
      </c>
    </row>
    <row r="106" spans="1:15" ht="131.25" customHeight="1">
      <c r="A106" s="9" t="s">
        <v>197</v>
      </c>
      <c r="B106" s="3" t="s">
        <v>107</v>
      </c>
      <c r="C106" s="3" t="s">
        <v>113</v>
      </c>
      <c r="D106" s="3" t="s">
        <v>110</v>
      </c>
      <c r="E106" s="3" t="s">
        <v>94</v>
      </c>
      <c r="F106" s="3" t="s">
        <v>117</v>
      </c>
      <c r="G106" s="3" t="s">
        <v>114</v>
      </c>
      <c r="H106" s="3" t="s">
        <v>228</v>
      </c>
      <c r="I106" s="3" t="s">
        <v>97</v>
      </c>
      <c r="J106" s="24">
        <v>947620</v>
      </c>
      <c r="K106" s="24">
        <v>0</v>
      </c>
      <c r="L106" s="24">
        <f t="shared" si="14"/>
        <v>947620</v>
      </c>
      <c r="M106" s="24">
        <v>1292255</v>
      </c>
      <c r="N106" s="24">
        <v>0</v>
      </c>
      <c r="O106" s="24">
        <f t="shared" si="15"/>
        <v>1292255</v>
      </c>
    </row>
    <row r="107" spans="1:15" ht="83.25" customHeight="1">
      <c r="A107" s="5" t="s">
        <v>203</v>
      </c>
      <c r="B107" s="3" t="s">
        <v>107</v>
      </c>
      <c r="C107" s="3" t="s">
        <v>113</v>
      </c>
      <c r="D107" s="3" t="s">
        <v>56</v>
      </c>
      <c r="E107" s="3" t="s">
        <v>115</v>
      </c>
      <c r="F107" s="3" t="s">
        <v>117</v>
      </c>
      <c r="G107" s="3" t="s">
        <v>101</v>
      </c>
      <c r="H107" s="3" t="s">
        <v>202</v>
      </c>
      <c r="I107" s="3" t="s">
        <v>112</v>
      </c>
      <c r="J107" s="24">
        <v>264817.43</v>
      </c>
      <c r="K107" s="24">
        <v>0</v>
      </c>
      <c r="L107" s="24">
        <f t="shared" si="14"/>
        <v>264817.43</v>
      </c>
      <c r="M107" s="24">
        <v>264817.43</v>
      </c>
      <c r="N107" s="24">
        <v>0</v>
      </c>
      <c r="O107" s="24">
        <f t="shared" si="15"/>
        <v>264817.43</v>
      </c>
    </row>
    <row r="108" spans="1:15" ht="158.25" customHeight="1">
      <c r="A108" s="5" t="s">
        <v>79</v>
      </c>
      <c r="B108" s="3" t="s">
        <v>107</v>
      </c>
      <c r="C108" s="3" t="s">
        <v>113</v>
      </c>
      <c r="D108" s="3" t="s">
        <v>56</v>
      </c>
      <c r="E108" s="3" t="s">
        <v>115</v>
      </c>
      <c r="F108" s="3" t="s">
        <v>117</v>
      </c>
      <c r="G108" s="3" t="s">
        <v>101</v>
      </c>
      <c r="H108" s="3" t="s">
        <v>165</v>
      </c>
      <c r="I108" s="3" t="s">
        <v>112</v>
      </c>
      <c r="J108" s="24">
        <v>2771389.06</v>
      </c>
      <c r="K108" s="24">
        <v>0</v>
      </c>
      <c r="L108" s="24">
        <f t="shared" si="14"/>
        <v>2771389.06</v>
      </c>
      <c r="M108" s="24">
        <v>2771389.06</v>
      </c>
      <c r="N108" s="24">
        <v>0</v>
      </c>
      <c r="O108" s="24">
        <f t="shared" si="15"/>
        <v>2771389.06</v>
      </c>
    </row>
    <row r="109" spans="1:15" s="37" customFormat="1" ht="69" customHeight="1">
      <c r="A109" s="33" t="s">
        <v>221</v>
      </c>
      <c r="B109" s="3" t="s">
        <v>107</v>
      </c>
      <c r="C109" s="3" t="s">
        <v>111</v>
      </c>
      <c r="D109" s="3" t="s">
        <v>115</v>
      </c>
      <c r="E109" s="3" t="s">
        <v>98</v>
      </c>
      <c r="F109" s="3" t="s">
        <v>117</v>
      </c>
      <c r="G109" s="3" t="s">
        <v>114</v>
      </c>
      <c r="H109" s="10" t="s">
        <v>223</v>
      </c>
      <c r="I109" s="3" t="s">
        <v>222</v>
      </c>
      <c r="J109" s="24">
        <v>8566106</v>
      </c>
      <c r="K109" s="24">
        <v>0</v>
      </c>
      <c r="L109" s="24">
        <f t="shared" si="14"/>
        <v>8566106</v>
      </c>
      <c r="M109" s="24">
        <v>0</v>
      </c>
      <c r="N109" s="24">
        <v>0</v>
      </c>
      <c r="O109" s="24">
        <f t="shared" si="15"/>
        <v>0</v>
      </c>
    </row>
    <row r="110" spans="1:15" ht="87" customHeight="1">
      <c r="A110" s="5" t="s">
        <v>12</v>
      </c>
      <c r="B110" s="3" t="s">
        <v>107</v>
      </c>
      <c r="C110" s="3" t="s">
        <v>111</v>
      </c>
      <c r="D110" s="3" t="s">
        <v>115</v>
      </c>
      <c r="E110" s="3" t="s">
        <v>98</v>
      </c>
      <c r="F110" s="3" t="s">
        <v>117</v>
      </c>
      <c r="G110" s="3" t="s">
        <v>115</v>
      </c>
      <c r="H110" s="3" t="s">
        <v>171</v>
      </c>
      <c r="I110" s="3" t="s">
        <v>97</v>
      </c>
      <c r="J110" s="24">
        <v>1002855.4</v>
      </c>
      <c r="K110" s="24">
        <v>0</v>
      </c>
      <c r="L110" s="24">
        <f t="shared" si="14"/>
        <v>1002855.4</v>
      </c>
      <c r="M110" s="24">
        <v>500000</v>
      </c>
      <c r="N110" s="24">
        <v>0</v>
      </c>
      <c r="O110" s="24">
        <f t="shared" si="15"/>
        <v>500000</v>
      </c>
    </row>
    <row r="111" spans="1:15" ht="89.25" customHeight="1">
      <c r="A111" s="5" t="s">
        <v>13</v>
      </c>
      <c r="B111" s="3" t="s">
        <v>107</v>
      </c>
      <c r="C111" s="3" t="s">
        <v>111</v>
      </c>
      <c r="D111" s="3" t="s">
        <v>115</v>
      </c>
      <c r="E111" s="3" t="s">
        <v>98</v>
      </c>
      <c r="F111" s="3" t="s">
        <v>117</v>
      </c>
      <c r="G111" s="3" t="s">
        <v>115</v>
      </c>
      <c r="H111" s="3" t="s">
        <v>172</v>
      </c>
      <c r="I111" s="3" t="s">
        <v>97</v>
      </c>
      <c r="J111" s="24">
        <v>90000</v>
      </c>
      <c r="K111" s="24">
        <v>0</v>
      </c>
      <c r="L111" s="24">
        <f t="shared" si="14"/>
        <v>90000</v>
      </c>
      <c r="M111" s="24">
        <v>90000</v>
      </c>
      <c r="N111" s="24">
        <v>0</v>
      </c>
      <c r="O111" s="24">
        <f t="shared" si="15"/>
        <v>90000</v>
      </c>
    </row>
    <row r="112" spans="1:15" ht="130.5" customHeight="1">
      <c r="A112" s="5" t="s">
        <v>14</v>
      </c>
      <c r="B112" s="3" t="s">
        <v>107</v>
      </c>
      <c r="C112" s="3" t="s">
        <v>111</v>
      </c>
      <c r="D112" s="3" t="s">
        <v>115</v>
      </c>
      <c r="E112" s="3" t="s">
        <v>98</v>
      </c>
      <c r="F112" s="3" t="s">
        <v>117</v>
      </c>
      <c r="G112" s="3" t="s">
        <v>115</v>
      </c>
      <c r="H112" s="3" t="s">
        <v>133</v>
      </c>
      <c r="I112" s="3" t="s">
        <v>97</v>
      </c>
      <c r="J112" s="24">
        <v>451470</v>
      </c>
      <c r="K112" s="24">
        <v>0</v>
      </c>
      <c r="L112" s="24">
        <f t="shared" si="14"/>
        <v>451470</v>
      </c>
      <c r="M112" s="24">
        <v>400000</v>
      </c>
      <c r="N112" s="24">
        <v>0</v>
      </c>
      <c r="O112" s="24">
        <f t="shared" si="15"/>
        <v>400000</v>
      </c>
    </row>
    <row r="113" spans="1:15" ht="63">
      <c r="A113" s="5" t="s">
        <v>22</v>
      </c>
      <c r="B113" s="3" t="s">
        <v>107</v>
      </c>
      <c r="C113" s="3" t="s">
        <v>101</v>
      </c>
      <c r="D113" s="3" t="s">
        <v>116</v>
      </c>
      <c r="E113" s="3" t="s">
        <v>115</v>
      </c>
      <c r="F113" s="3" t="s">
        <v>117</v>
      </c>
      <c r="G113" s="3" t="s">
        <v>114</v>
      </c>
      <c r="H113" s="3" t="s">
        <v>142</v>
      </c>
      <c r="I113" s="3" t="s">
        <v>97</v>
      </c>
      <c r="J113" s="24">
        <v>113242</v>
      </c>
      <c r="K113" s="24">
        <v>0</v>
      </c>
      <c r="L113" s="24">
        <f t="shared" si="14"/>
        <v>113242</v>
      </c>
      <c r="M113" s="24">
        <v>113242</v>
      </c>
      <c r="N113" s="24">
        <v>0</v>
      </c>
      <c r="O113" s="24">
        <f t="shared" si="15"/>
        <v>113242</v>
      </c>
    </row>
    <row r="114" spans="1:15" ht="78.75">
      <c r="A114" s="5" t="s">
        <v>18</v>
      </c>
      <c r="B114" s="3" t="s">
        <v>107</v>
      </c>
      <c r="C114" s="3" t="s">
        <v>101</v>
      </c>
      <c r="D114" s="3" t="s">
        <v>116</v>
      </c>
      <c r="E114" s="3" t="s">
        <v>115</v>
      </c>
      <c r="F114" s="3" t="s">
        <v>117</v>
      </c>
      <c r="G114" s="3" t="s">
        <v>114</v>
      </c>
      <c r="H114" s="3" t="s">
        <v>146</v>
      </c>
      <c r="I114" s="3" t="s">
        <v>97</v>
      </c>
      <c r="J114" s="24">
        <v>86804</v>
      </c>
      <c r="K114" s="24">
        <v>0</v>
      </c>
      <c r="L114" s="24">
        <f t="shared" si="14"/>
        <v>86804</v>
      </c>
      <c r="M114" s="24">
        <v>86804</v>
      </c>
      <c r="N114" s="24">
        <v>0</v>
      </c>
      <c r="O114" s="24">
        <f t="shared" si="15"/>
        <v>86804</v>
      </c>
    </row>
    <row r="115" spans="1:15" ht="78.75">
      <c r="A115" s="5" t="s">
        <v>19</v>
      </c>
      <c r="B115" s="3" t="s">
        <v>107</v>
      </c>
      <c r="C115" s="3" t="s">
        <v>101</v>
      </c>
      <c r="D115" s="3" t="s">
        <v>116</v>
      </c>
      <c r="E115" s="3" t="s">
        <v>115</v>
      </c>
      <c r="F115" s="3" t="s">
        <v>117</v>
      </c>
      <c r="G115" s="3" t="s">
        <v>114</v>
      </c>
      <c r="H115" s="3" t="s">
        <v>152</v>
      </c>
      <c r="I115" s="3" t="s">
        <v>97</v>
      </c>
      <c r="J115" s="24">
        <v>65085</v>
      </c>
      <c r="K115" s="24">
        <v>0</v>
      </c>
      <c r="L115" s="24">
        <f t="shared" si="14"/>
        <v>65085</v>
      </c>
      <c r="M115" s="24">
        <v>65085</v>
      </c>
      <c r="N115" s="24">
        <v>0</v>
      </c>
      <c r="O115" s="24">
        <f t="shared" si="15"/>
        <v>65085</v>
      </c>
    </row>
    <row r="116" spans="1:15" ht="130.5" customHeight="1">
      <c r="A116" s="5" t="s">
        <v>0</v>
      </c>
      <c r="B116" s="3" t="s">
        <v>107</v>
      </c>
      <c r="C116" s="3" t="s">
        <v>101</v>
      </c>
      <c r="D116" s="3" t="s">
        <v>116</v>
      </c>
      <c r="E116" s="3" t="s">
        <v>115</v>
      </c>
      <c r="F116" s="3" t="s">
        <v>117</v>
      </c>
      <c r="G116" s="3" t="s">
        <v>114</v>
      </c>
      <c r="H116" s="3" t="s">
        <v>144</v>
      </c>
      <c r="I116" s="3" t="s">
        <v>95</v>
      </c>
      <c r="J116" s="24">
        <v>9101715.9199999999</v>
      </c>
      <c r="K116" s="24">
        <v>0</v>
      </c>
      <c r="L116" s="24">
        <f t="shared" si="14"/>
        <v>9101715.9199999999</v>
      </c>
      <c r="M116" s="24">
        <v>9101715.9199999999</v>
      </c>
      <c r="N116" s="24">
        <v>0</v>
      </c>
      <c r="O116" s="24">
        <f t="shared" si="15"/>
        <v>9101715.9199999999</v>
      </c>
    </row>
    <row r="117" spans="1:15" ht="78.75">
      <c r="A117" s="5" t="s">
        <v>34</v>
      </c>
      <c r="B117" s="3" t="s">
        <v>107</v>
      </c>
      <c r="C117" s="3" t="s">
        <v>101</v>
      </c>
      <c r="D117" s="3" t="s">
        <v>116</v>
      </c>
      <c r="E117" s="3" t="s">
        <v>115</v>
      </c>
      <c r="F117" s="3" t="s">
        <v>117</v>
      </c>
      <c r="G117" s="3" t="s">
        <v>114</v>
      </c>
      <c r="H117" s="3" t="s">
        <v>144</v>
      </c>
      <c r="I117" s="3" t="s">
        <v>97</v>
      </c>
      <c r="J117" s="24">
        <v>1095102.21</v>
      </c>
      <c r="K117" s="24">
        <v>0</v>
      </c>
      <c r="L117" s="24">
        <f t="shared" si="14"/>
        <v>1095102.21</v>
      </c>
      <c r="M117" s="24">
        <v>1095102.21</v>
      </c>
      <c r="N117" s="24">
        <v>0</v>
      </c>
      <c r="O117" s="24">
        <f t="shared" si="15"/>
        <v>1095102.21</v>
      </c>
    </row>
    <row r="118" spans="1:15" ht="63">
      <c r="A118" s="5" t="s">
        <v>85</v>
      </c>
      <c r="B118" s="3" t="s">
        <v>107</v>
      </c>
      <c r="C118" s="3" t="s">
        <v>101</v>
      </c>
      <c r="D118" s="3" t="s">
        <v>116</v>
      </c>
      <c r="E118" s="3" t="s">
        <v>115</v>
      </c>
      <c r="F118" s="3" t="s">
        <v>117</v>
      </c>
      <c r="G118" s="3" t="s">
        <v>114</v>
      </c>
      <c r="H118" s="3" t="s">
        <v>144</v>
      </c>
      <c r="I118" s="3" t="s">
        <v>99</v>
      </c>
      <c r="J118" s="24">
        <v>50578</v>
      </c>
      <c r="K118" s="24">
        <v>0</v>
      </c>
      <c r="L118" s="24">
        <f t="shared" si="14"/>
        <v>50578</v>
      </c>
      <c r="M118" s="24">
        <v>50578</v>
      </c>
      <c r="N118" s="24">
        <v>0</v>
      </c>
      <c r="O118" s="24">
        <f t="shared" si="15"/>
        <v>50578</v>
      </c>
    </row>
    <row r="119" spans="1:15" ht="62.25" customHeight="1">
      <c r="A119" s="5" t="s">
        <v>46</v>
      </c>
      <c r="B119" s="3" t="s">
        <v>107</v>
      </c>
      <c r="C119" s="3" t="s">
        <v>101</v>
      </c>
      <c r="D119" s="3" t="s">
        <v>111</v>
      </c>
      <c r="E119" s="3" t="s">
        <v>102</v>
      </c>
      <c r="F119" s="3" t="s">
        <v>117</v>
      </c>
      <c r="G119" s="3" t="s">
        <v>116</v>
      </c>
      <c r="H119" s="3" t="s">
        <v>45</v>
      </c>
      <c r="I119" s="3" t="s">
        <v>97</v>
      </c>
      <c r="J119" s="24">
        <v>29000</v>
      </c>
      <c r="K119" s="24">
        <v>0</v>
      </c>
      <c r="L119" s="24">
        <f t="shared" si="14"/>
        <v>29000</v>
      </c>
      <c r="M119" s="24">
        <v>29000</v>
      </c>
      <c r="N119" s="24">
        <v>0</v>
      </c>
      <c r="O119" s="24">
        <f t="shared" si="15"/>
        <v>29000</v>
      </c>
    </row>
    <row r="120" spans="1:15" ht="84.75" customHeight="1">
      <c r="A120" s="5" t="s">
        <v>203</v>
      </c>
      <c r="B120" s="3" t="s">
        <v>107</v>
      </c>
      <c r="C120" s="3" t="s">
        <v>102</v>
      </c>
      <c r="D120" s="3" t="s">
        <v>114</v>
      </c>
      <c r="E120" s="3" t="s">
        <v>115</v>
      </c>
      <c r="F120" s="3" t="s">
        <v>117</v>
      </c>
      <c r="G120" s="3" t="s">
        <v>115</v>
      </c>
      <c r="H120" s="3" t="s">
        <v>202</v>
      </c>
      <c r="I120" s="3" t="s">
        <v>112</v>
      </c>
      <c r="J120" s="24">
        <v>4843094</v>
      </c>
      <c r="K120" s="24">
        <v>0</v>
      </c>
      <c r="L120" s="24">
        <f t="shared" si="14"/>
        <v>4843094</v>
      </c>
      <c r="M120" s="24">
        <v>4843094</v>
      </c>
      <c r="N120" s="24">
        <v>0</v>
      </c>
      <c r="O120" s="24">
        <f t="shared" si="15"/>
        <v>4843094</v>
      </c>
    </row>
    <row r="121" spans="1:15" ht="157.5">
      <c r="A121" s="5" t="s">
        <v>74</v>
      </c>
      <c r="B121" s="3" t="s">
        <v>107</v>
      </c>
      <c r="C121" s="3" t="s">
        <v>102</v>
      </c>
      <c r="D121" s="3" t="s">
        <v>114</v>
      </c>
      <c r="E121" s="3" t="s">
        <v>115</v>
      </c>
      <c r="F121" s="3" t="s">
        <v>117</v>
      </c>
      <c r="G121" s="3" t="s">
        <v>115</v>
      </c>
      <c r="H121" s="3" t="s">
        <v>158</v>
      </c>
      <c r="I121" s="3" t="s">
        <v>112</v>
      </c>
      <c r="J121" s="24">
        <v>13638587.300000001</v>
      </c>
      <c r="K121" s="24">
        <v>0</v>
      </c>
      <c r="L121" s="24">
        <f t="shared" si="14"/>
        <v>13638587.300000001</v>
      </c>
      <c r="M121" s="24">
        <v>13638587.300000001</v>
      </c>
      <c r="N121" s="24">
        <v>0</v>
      </c>
      <c r="O121" s="24">
        <f t="shared" si="15"/>
        <v>13638587.300000001</v>
      </c>
    </row>
    <row r="122" spans="1:15" ht="157.5">
      <c r="A122" s="5" t="s">
        <v>75</v>
      </c>
      <c r="B122" s="3" t="s">
        <v>107</v>
      </c>
      <c r="C122" s="3" t="s">
        <v>102</v>
      </c>
      <c r="D122" s="3" t="s">
        <v>114</v>
      </c>
      <c r="E122" s="3" t="s">
        <v>115</v>
      </c>
      <c r="F122" s="3" t="s">
        <v>117</v>
      </c>
      <c r="G122" s="3" t="s">
        <v>115</v>
      </c>
      <c r="H122" s="3" t="s">
        <v>159</v>
      </c>
      <c r="I122" s="3" t="s">
        <v>112</v>
      </c>
      <c r="J122" s="24">
        <v>325770.63</v>
      </c>
      <c r="K122" s="24">
        <v>0</v>
      </c>
      <c r="L122" s="24">
        <f t="shared" si="14"/>
        <v>325770.63</v>
      </c>
      <c r="M122" s="24">
        <v>18431.16</v>
      </c>
      <c r="N122" s="24">
        <v>0</v>
      </c>
      <c r="O122" s="24">
        <f t="shared" si="15"/>
        <v>18431.16</v>
      </c>
    </row>
    <row r="123" spans="1:15" ht="161.25" customHeight="1">
      <c r="A123" s="5" t="s">
        <v>76</v>
      </c>
      <c r="B123" s="3" t="s">
        <v>107</v>
      </c>
      <c r="C123" s="3" t="s">
        <v>102</v>
      </c>
      <c r="D123" s="3" t="s">
        <v>114</v>
      </c>
      <c r="E123" s="3" t="s">
        <v>115</v>
      </c>
      <c r="F123" s="3" t="s">
        <v>117</v>
      </c>
      <c r="G123" s="3" t="s">
        <v>115</v>
      </c>
      <c r="H123" s="3" t="s">
        <v>160</v>
      </c>
      <c r="I123" s="3" t="s">
        <v>112</v>
      </c>
      <c r="J123" s="24">
        <v>2000000</v>
      </c>
      <c r="K123" s="24">
        <v>0</v>
      </c>
      <c r="L123" s="24">
        <f t="shared" si="14"/>
        <v>2000000</v>
      </c>
      <c r="M123" s="24">
        <v>1500000</v>
      </c>
      <c r="N123" s="24">
        <v>0</v>
      </c>
      <c r="O123" s="24">
        <f t="shared" si="15"/>
        <v>1500000</v>
      </c>
    </row>
    <row r="124" spans="1:15" ht="161.25" customHeight="1">
      <c r="A124" s="5" t="s">
        <v>77</v>
      </c>
      <c r="B124" s="3" t="s">
        <v>107</v>
      </c>
      <c r="C124" s="3" t="s">
        <v>102</v>
      </c>
      <c r="D124" s="3" t="s">
        <v>114</v>
      </c>
      <c r="E124" s="3" t="s">
        <v>115</v>
      </c>
      <c r="F124" s="3" t="s">
        <v>117</v>
      </c>
      <c r="G124" s="3" t="s">
        <v>115</v>
      </c>
      <c r="H124" s="3" t="s">
        <v>161</v>
      </c>
      <c r="I124" s="3" t="s">
        <v>112</v>
      </c>
      <c r="J124" s="24">
        <v>0</v>
      </c>
      <c r="K124" s="24">
        <v>0</v>
      </c>
      <c r="L124" s="24">
        <f t="shared" si="14"/>
        <v>0</v>
      </c>
      <c r="M124" s="24">
        <v>0</v>
      </c>
      <c r="N124" s="24">
        <v>0</v>
      </c>
      <c r="O124" s="24">
        <f t="shared" si="15"/>
        <v>0</v>
      </c>
    </row>
    <row r="125" spans="1:15" ht="157.5">
      <c r="A125" s="5" t="s">
        <v>78</v>
      </c>
      <c r="B125" s="3" t="s">
        <v>107</v>
      </c>
      <c r="C125" s="3" t="s">
        <v>102</v>
      </c>
      <c r="D125" s="3" t="s">
        <v>114</v>
      </c>
      <c r="E125" s="3" t="s">
        <v>115</v>
      </c>
      <c r="F125" s="3" t="s">
        <v>117</v>
      </c>
      <c r="G125" s="3" t="s">
        <v>115</v>
      </c>
      <c r="H125" s="3" t="s">
        <v>162</v>
      </c>
      <c r="I125" s="3" t="s">
        <v>112</v>
      </c>
      <c r="J125" s="24">
        <v>900000</v>
      </c>
      <c r="K125" s="24">
        <v>0</v>
      </c>
      <c r="L125" s="24">
        <f t="shared" si="14"/>
        <v>900000</v>
      </c>
      <c r="M125" s="24">
        <v>0</v>
      </c>
      <c r="N125" s="24">
        <v>0</v>
      </c>
      <c r="O125" s="24">
        <f t="shared" si="15"/>
        <v>0</v>
      </c>
    </row>
    <row r="126" spans="1:15" ht="63">
      <c r="A126" s="5" t="s">
        <v>22</v>
      </c>
      <c r="B126" s="3" t="s">
        <v>107</v>
      </c>
      <c r="C126" s="3" t="s">
        <v>102</v>
      </c>
      <c r="D126" s="3" t="s">
        <v>114</v>
      </c>
      <c r="E126" s="3" t="s">
        <v>115</v>
      </c>
      <c r="F126" s="3" t="s">
        <v>117</v>
      </c>
      <c r="G126" s="3" t="s">
        <v>116</v>
      </c>
      <c r="H126" s="3" t="s">
        <v>142</v>
      </c>
      <c r="I126" s="3" t="s">
        <v>97</v>
      </c>
      <c r="J126" s="24">
        <v>77600</v>
      </c>
      <c r="K126" s="24">
        <v>0</v>
      </c>
      <c r="L126" s="24">
        <f t="shared" si="14"/>
        <v>77600</v>
      </c>
      <c r="M126" s="24">
        <v>77600</v>
      </c>
      <c r="N126" s="24">
        <v>0</v>
      </c>
      <c r="O126" s="24">
        <f t="shared" si="15"/>
        <v>77600</v>
      </c>
    </row>
    <row r="127" spans="1:15" ht="129.75" customHeight="1">
      <c r="A127" s="5" t="s">
        <v>1</v>
      </c>
      <c r="B127" s="3" t="s">
        <v>107</v>
      </c>
      <c r="C127" s="3" t="s">
        <v>102</v>
      </c>
      <c r="D127" s="3" t="s">
        <v>114</v>
      </c>
      <c r="E127" s="3" t="s">
        <v>115</v>
      </c>
      <c r="F127" s="3" t="s">
        <v>117</v>
      </c>
      <c r="G127" s="3" t="s">
        <v>116</v>
      </c>
      <c r="H127" s="3" t="s">
        <v>149</v>
      </c>
      <c r="I127" s="3" t="s">
        <v>95</v>
      </c>
      <c r="J127" s="24">
        <v>4064990.76</v>
      </c>
      <c r="K127" s="24">
        <v>0</v>
      </c>
      <c r="L127" s="24">
        <f t="shared" si="14"/>
        <v>4064990.76</v>
      </c>
      <c r="M127" s="24">
        <v>4064990.76</v>
      </c>
      <c r="N127" s="24">
        <v>0</v>
      </c>
      <c r="O127" s="24">
        <f t="shared" si="15"/>
        <v>4064990.76</v>
      </c>
    </row>
    <row r="128" spans="1:15" ht="79.5" customHeight="1">
      <c r="A128" s="5" t="s">
        <v>35</v>
      </c>
      <c r="B128" s="3" t="s">
        <v>107</v>
      </c>
      <c r="C128" s="3" t="s">
        <v>102</v>
      </c>
      <c r="D128" s="3" t="s">
        <v>114</v>
      </c>
      <c r="E128" s="3" t="s">
        <v>115</v>
      </c>
      <c r="F128" s="3" t="s">
        <v>117</v>
      </c>
      <c r="G128" s="3" t="s">
        <v>116</v>
      </c>
      <c r="H128" s="3" t="s">
        <v>149</v>
      </c>
      <c r="I128" s="3" t="s">
        <v>97</v>
      </c>
      <c r="J128" s="24">
        <v>677251</v>
      </c>
      <c r="K128" s="24">
        <v>0</v>
      </c>
      <c r="L128" s="24">
        <f t="shared" si="14"/>
        <v>677251</v>
      </c>
      <c r="M128" s="24">
        <v>677251</v>
      </c>
      <c r="N128" s="24">
        <v>0</v>
      </c>
      <c r="O128" s="24">
        <f t="shared" si="15"/>
        <v>677251</v>
      </c>
    </row>
    <row r="129" spans="1:15" ht="205.5" customHeight="1">
      <c r="A129" s="5" t="s">
        <v>2</v>
      </c>
      <c r="B129" s="3" t="s">
        <v>107</v>
      </c>
      <c r="C129" s="3" t="s">
        <v>102</v>
      </c>
      <c r="D129" s="3" t="s">
        <v>114</v>
      </c>
      <c r="E129" s="3" t="s">
        <v>115</v>
      </c>
      <c r="F129" s="3" t="s">
        <v>117</v>
      </c>
      <c r="G129" s="3" t="s">
        <v>116</v>
      </c>
      <c r="H129" s="3" t="s">
        <v>163</v>
      </c>
      <c r="I129" s="3" t="s">
        <v>95</v>
      </c>
      <c r="J129" s="24">
        <v>4770300.67</v>
      </c>
      <c r="K129" s="24">
        <v>0</v>
      </c>
      <c r="L129" s="24">
        <f t="shared" si="14"/>
        <v>4770300.67</v>
      </c>
      <c r="M129" s="24">
        <v>4770300.67</v>
      </c>
      <c r="N129" s="24">
        <v>0</v>
      </c>
      <c r="O129" s="24">
        <f t="shared" si="15"/>
        <v>4770300.67</v>
      </c>
    </row>
    <row r="130" spans="1:15" ht="159" customHeight="1">
      <c r="A130" s="5" t="s">
        <v>36</v>
      </c>
      <c r="B130" s="3" t="s">
        <v>107</v>
      </c>
      <c r="C130" s="3" t="s">
        <v>102</v>
      </c>
      <c r="D130" s="3" t="s">
        <v>114</v>
      </c>
      <c r="E130" s="3" t="s">
        <v>115</v>
      </c>
      <c r="F130" s="3" t="s">
        <v>117</v>
      </c>
      <c r="G130" s="3" t="s">
        <v>116</v>
      </c>
      <c r="H130" s="3" t="s">
        <v>163</v>
      </c>
      <c r="I130" s="3" t="s">
        <v>97</v>
      </c>
      <c r="J130" s="24">
        <v>1281533.52</v>
      </c>
      <c r="K130" s="24">
        <v>0</v>
      </c>
      <c r="L130" s="24">
        <f t="shared" si="14"/>
        <v>1281533.52</v>
      </c>
      <c r="M130" s="24">
        <v>1281533.52</v>
      </c>
      <c r="N130" s="24">
        <v>0</v>
      </c>
      <c r="O130" s="24">
        <f t="shared" si="15"/>
        <v>1281533.52</v>
      </c>
    </row>
    <row r="131" spans="1:15" ht="143.25" customHeight="1">
      <c r="A131" s="5" t="s">
        <v>44</v>
      </c>
      <c r="B131" s="3" t="s">
        <v>107</v>
      </c>
      <c r="C131" s="3" t="s">
        <v>102</v>
      </c>
      <c r="D131" s="3" t="s">
        <v>114</v>
      </c>
      <c r="E131" s="3" t="s">
        <v>115</v>
      </c>
      <c r="F131" s="3" t="s">
        <v>117</v>
      </c>
      <c r="G131" s="3" t="s">
        <v>116</v>
      </c>
      <c r="H131" s="3" t="s">
        <v>163</v>
      </c>
      <c r="I131" s="3" t="s">
        <v>99</v>
      </c>
      <c r="J131" s="24">
        <v>4449</v>
      </c>
      <c r="K131" s="24">
        <v>0</v>
      </c>
      <c r="L131" s="24">
        <f t="shared" si="14"/>
        <v>4449</v>
      </c>
      <c r="M131" s="24">
        <v>4449</v>
      </c>
      <c r="N131" s="24">
        <v>0</v>
      </c>
      <c r="O131" s="24">
        <f t="shared" si="15"/>
        <v>4449</v>
      </c>
    </row>
    <row r="132" spans="1:15" ht="114" customHeight="1">
      <c r="A132" s="5" t="s">
        <v>50</v>
      </c>
      <c r="B132" s="3" t="s">
        <v>107</v>
      </c>
      <c r="C132" s="3" t="s">
        <v>102</v>
      </c>
      <c r="D132" s="3" t="s">
        <v>114</v>
      </c>
      <c r="E132" s="3" t="s">
        <v>115</v>
      </c>
      <c r="F132" s="3" t="s">
        <v>117</v>
      </c>
      <c r="G132" s="3" t="s">
        <v>116</v>
      </c>
      <c r="H132" s="3" t="s">
        <v>51</v>
      </c>
      <c r="I132" s="3" t="s">
        <v>97</v>
      </c>
      <c r="J132" s="24">
        <v>35785.980000000003</v>
      </c>
      <c r="K132" s="24">
        <v>0</v>
      </c>
      <c r="L132" s="24">
        <f t="shared" si="14"/>
        <v>35785.980000000003</v>
      </c>
      <c r="M132" s="24">
        <v>36922.379999999997</v>
      </c>
      <c r="N132" s="24">
        <v>0</v>
      </c>
      <c r="O132" s="24">
        <f t="shared" si="15"/>
        <v>36922.379999999997</v>
      </c>
    </row>
    <row r="133" spans="1:15" ht="63">
      <c r="A133" s="5" t="s">
        <v>22</v>
      </c>
      <c r="B133" s="3" t="s">
        <v>107</v>
      </c>
      <c r="C133" s="3" t="s">
        <v>102</v>
      </c>
      <c r="D133" s="3" t="s">
        <v>114</v>
      </c>
      <c r="E133" s="3" t="s">
        <v>115</v>
      </c>
      <c r="F133" s="3" t="s">
        <v>117</v>
      </c>
      <c r="G133" s="3" t="s">
        <v>113</v>
      </c>
      <c r="H133" s="3" t="s">
        <v>142</v>
      </c>
      <c r="I133" s="3" t="s">
        <v>97</v>
      </c>
      <c r="J133" s="24">
        <v>63308</v>
      </c>
      <c r="K133" s="24">
        <v>0</v>
      </c>
      <c r="L133" s="24">
        <f t="shared" si="14"/>
        <v>63308</v>
      </c>
      <c r="M133" s="24">
        <v>63308</v>
      </c>
      <c r="N133" s="24">
        <v>0</v>
      </c>
      <c r="O133" s="24">
        <f t="shared" si="15"/>
        <v>63308</v>
      </c>
    </row>
    <row r="134" spans="1:15" ht="115.5" customHeight="1">
      <c r="A134" s="5" t="s">
        <v>3</v>
      </c>
      <c r="B134" s="3" t="s">
        <v>107</v>
      </c>
      <c r="C134" s="3" t="s">
        <v>102</v>
      </c>
      <c r="D134" s="3" t="s">
        <v>114</v>
      </c>
      <c r="E134" s="3" t="s">
        <v>115</v>
      </c>
      <c r="F134" s="3" t="s">
        <v>117</v>
      </c>
      <c r="G134" s="3" t="s">
        <v>113</v>
      </c>
      <c r="H134" s="3" t="s">
        <v>150</v>
      </c>
      <c r="I134" s="3" t="s">
        <v>95</v>
      </c>
      <c r="J134" s="24">
        <v>2930059.04</v>
      </c>
      <c r="K134" s="24">
        <v>0</v>
      </c>
      <c r="L134" s="24">
        <f t="shared" si="14"/>
        <v>2930059.04</v>
      </c>
      <c r="M134" s="24">
        <v>2930059.04</v>
      </c>
      <c r="N134" s="24">
        <v>0</v>
      </c>
      <c r="O134" s="24">
        <f t="shared" si="15"/>
        <v>2930059.04</v>
      </c>
    </row>
    <row r="135" spans="1:15" ht="63">
      <c r="A135" s="5" t="s">
        <v>37</v>
      </c>
      <c r="B135" s="3" t="s">
        <v>107</v>
      </c>
      <c r="C135" s="3" t="s">
        <v>102</v>
      </c>
      <c r="D135" s="3" t="s">
        <v>114</v>
      </c>
      <c r="E135" s="3" t="s">
        <v>115</v>
      </c>
      <c r="F135" s="3" t="s">
        <v>117</v>
      </c>
      <c r="G135" s="3" t="s">
        <v>113</v>
      </c>
      <c r="H135" s="3" t="s">
        <v>150</v>
      </c>
      <c r="I135" s="3" t="s">
        <v>97</v>
      </c>
      <c r="J135" s="24">
        <v>527978.65</v>
      </c>
      <c r="K135" s="24">
        <v>0</v>
      </c>
      <c r="L135" s="24">
        <f t="shared" si="14"/>
        <v>527978.65</v>
      </c>
      <c r="M135" s="24">
        <v>527978.65</v>
      </c>
      <c r="N135" s="24">
        <v>0</v>
      </c>
      <c r="O135" s="24">
        <f t="shared" si="15"/>
        <v>527978.65</v>
      </c>
    </row>
    <row r="136" spans="1:15" ht="47.25">
      <c r="A136" s="5" t="s">
        <v>86</v>
      </c>
      <c r="B136" s="3" t="s">
        <v>107</v>
      </c>
      <c r="C136" s="3" t="s">
        <v>102</v>
      </c>
      <c r="D136" s="3" t="s">
        <v>114</v>
      </c>
      <c r="E136" s="3" t="s">
        <v>115</v>
      </c>
      <c r="F136" s="3" t="s">
        <v>117</v>
      </c>
      <c r="G136" s="3" t="s">
        <v>113</v>
      </c>
      <c r="H136" s="3" t="s">
        <v>150</v>
      </c>
      <c r="I136" s="3" t="s">
        <v>99</v>
      </c>
      <c r="J136" s="24">
        <v>15504</v>
      </c>
      <c r="K136" s="24">
        <v>0</v>
      </c>
      <c r="L136" s="24">
        <f t="shared" si="14"/>
        <v>15504</v>
      </c>
      <c r="M136" s="24">
        <v>15504</v>
      </c>
      <c r="N136" s="24">
        <v>0</v>
      </c>
      <c r="O136" s="24">
        <f t="shared" si="15"/>
        <v>15504</v>
      </c>
    </row>
    <row r="137" spans="1:15" ht="141.75">
      <c r="A137" s="5" t="s">
        <v>38</v>
      </c>
      <c r="B137" s="3" t="s">
        <v>107</v>
      </c>
      <c r="C137" s="3" t="s">
        <v>102</v>
      </c>
      <c r="D137" s="3" t="s">
        <v>114</v>
      </c>
      <c r="E137" s="3" t="s">
        <v>115</v>
      </c>
      <c r="F137" s="3" t="s">
        <v>117</v>
      </c>
      <c r="G137" s="3" t="s">
        <v>100</v>
      </c>
      <c r="H137" s="3" t="s">
        <v>164</v>
      </c>
      <c r="I137" s="3" t="s">
        <v>97</v>
      </c>
      <c r="J137" s="24">
        <v>176942</v>
      </c>
      <c r="K137" s="24">
        <v>0</v>
      </c>
      <c r="L137" s="24">
        <f t="shared" si="14"/>
        <v>176942</v>
      </c>
      <c r="M137" s="24">
        <v>176942</v>
      </c>
      <c r="N137" s="24">
        <v>0</v>
      </c>
      <c r="O137" s="24">
        <f t="shared" si="15"/>
        <v>176942</v>
      </c>
    </row>
    <row r="138" spans="1:15" ht="94.5">
      <c r="A138" s="5" t="s">
        <v>71</v>
      </c>
      <c r="B138" s="3" t="s">
        <v>107</v>
      </c>
      <c r="C138" s="3" t="s">
        <v>103</v>
      </c>
      <c r="D138" s="3" t="s">
        <v>114</v>
      </c>
      <c r="E138" s="3" t="s">
        <v>102</v>
      </c>
      <c r="F138" s="3" t="s">
        <v>117</v>
      </c>
      <c r="G138" s="3" t="s">
        <v>116</v>
      </c>
      <c r="H138" s="3" t="s">
        <v>169</v>
      </c>
      <c r="I138" s="3" t="s">
        <v>104</v>
      </c>
      <c r="J138" s="24">
        <v>1439537.19</v>
      </c>
      <c r="K138" s="24">
        <v>0</v>
      </c>
      <c r="L138" s="24">
        <f t="shared" si="14"/>
        <v>1439537.19</v>
      </c>
      <c r="M138" s="24">
        <v>500000</v>
      </c>
      <c r="N138" s="24">
        <v>0</v>
      </c>
      <c r="O138" s="24">
        <f t="shared" si="15"/>
        <v>500000</v>
      </c>
    </row>
    <row r="139" spans="1:15" ht="126.75" customHeight="1">
      <c r="A139" s="5" t="s">
        <v>80</v>
      </c>
      <c r="B139" s="21">
        <v>330</v>
      </c>
      <c r="C139" s="21">
        <v>10</v>
      </c>
      <c r="D139" s="3" t="s">
        <v>100</v>
      </c>
      <c r="E139" s="3" t="s">
        <v>102</v>
      </c>
      <c r="F139" s="21">
        <v>0</v>
      </c>
      <c r="G139" s="3" t="s">
        <v>111</v>
      </c>
      <c r="H139" s="21">
        <v>40010</v>
      </c>
      <c r="I139" s="21">
        <v>600</v>
      </c>
      <c r="J139" s="24">
        <v>410500</v>
      </c>
      <c r="K139" s="24">
        <v>0</v>
      </c>
      <c r="L139" s="24">
        <f t="shared" ref="L139:L140" si="16">J139+K139</f>
        <v>410500</v>
      </c>
      <c r="M139" s="24">
        <v>0</v>
      </c>
      <c r="N139" s="24">
        <v>0</v>
      </c>
      <c r="O139" s="24">
        <f t="shared" ref="O139:O140" si="17">M139+N139</f>
        <v>0</v>
      </c>
    </row>
    <row r="140" spans="1:15" ht="110.25" customHeight="1">
      <c r="A140" s="5" t="s">
        <v>72</v>
      </c>
      <c r="B140" s="21">
        <v>330</v>
      </c>
      <c r="C140" s="21">
        <v>10</v>
      </c>
      <c r="D140" s="3" t="s">
        <v>113</v>
      </c>
      <c r="E140" s="3" t="s">
        <v>151</v>
      </c>
      <c r="F140" s="21">
        <v>0</v>
      </c>
      <c r="G140" s="3" t="s">
        <v>114</v>
      </c>
      <c r="H140" s="21" t="s">
        <v>204</v>
      </c>
      <c r="I140" s="21">
        <v>400</v>
      </c>
      <c r="J140" s="24">
        <v>2209680</v>
      </c>
      <c r="K140" s="24">
        <v>0</v>
      </c>
      <c r="L140" s="24">
        <f t="shared" si="16"/>
        <v>2209680</v>
      </c>
      <c r="M140" s="24">
        <v>2209680</v>
      </c>
      <c r="N140" s="24">
        <v>0</v>
      </c>
      <c r="O140" s="24">
        <f t="shared" si="17"/>
        <v>2209680</v>
      </c>
    </row>
    <row r="141" spans="1:15" s="8" customFormat="1" ht="24" customHeight="1">
      <c r="A141" s="12" t="s">
        <v>179</v>
      </c>
      <c r="B141" s="13"/>
      <c r="C141" s="13"/>
      <c r="D141" s="13"/>
      <c r="E141" s="13"/>
      <c r="F141" s="13"/>
      <c r="G141" s="13"/>
      <c r="H141" s="13"/>
      <c r="I141" s="13"/>
      <c r="J141" s="18">
        <f>J6+J8+J63+J68+J74</f>
        <v>363356682.30000001</v>
      </c>
      <c r="K141" s="18">
        <f t="shared" ref="K141:O141" si="18">K6+K8+K63+K68+K74</f>
        <v>1559537.42</v>
      </c>
      <c r="L141" s="18">
        <f t="shared" si="18"/>
        <v>364916219.72000003</v>
      </c>
      <c r="M141" s="18">
        <f t="shared" si="18"/>
        <v>524902812.22999996</v>
      </c>
      <c r="N141" s="18">
        <f t="shared" si="18"/>
        <v>9419764.6899999995</v>
      </c>
      <c r="O141" s="18">
        <f t="shared" si="18"/>
        <v>534322576.91999996</v>
      </c>
    </row>
    <row r="142" spans="1:15" hidden="1"/>
    <row r="143" spans="1:15" hidden="1">
      <c r="J143" s="36">
        <v>262596726.47</v>
      </c>
      <c r="K143" s="36">
        <v>262596726.47</v>
      </c>
      <c r="L143" s="36">
        <v>262596726.47</v>
      </c>
      <c r="N143" s="36">
        <v>262596726.47</v>
      </c>
      <c r="O143" s="36">
        <v>262596726.47</v>
      </c>
    </row>
    <row r="144" spans="1:15" ht="1.5" hidden="1" customHeight="1">
      <c r="J144" s="36">
        <f>146878574.9+10090100+26858034.82+96406723.56-356000</f>
        <v>279877433.27999997</v>
      </c>
      <c r="K144" s="36">
        <f t="shared" ref="K144:O144" si="19">146878574.9+10090100+26858034.82+96406723.56-356000</f>
        <v>279877433.27999997</v>
      </c>
      <c r="L144" s="36">
        <f t="shared" si="19"/>
        <v>279877433.27999997</v>
      </c>
      <c r="N144" s="36">
        <f t="shared" si="19"/>
        <v>279877433.27999997</v>
      </c>
      <c r="O144" s="36">
        <f t="shared" si="19"/>
        <v>279877433.27999997</v>
      </c>
    </row>
    <row r="145" spans="10:15" hidden="1"/>
    <row r="146" spans="10:15" hidden="1">
      <c r="J146" s="36">
        <f>J141-J144</f>
        <v>83479249.020000041</v>
      </c>
      <c r="K146" s="36">
        <f t="shared" ref="K146:L146" si="20">K141-K144</f>
        <v>-278317895.85999995</v>
      </c>
      <c r="L146" s="36">
        <f t="shared" si="20"/>
        <v>85038786.440000057</v>
      </c>
      <c r="N146" s="36">
        <f t="shared" ref="N146:O146" si="21">N141-N144</f>
        <v>-270457668.58999997</v>
      </c>
      <c r="O146" s="36">
        <f t="shared" si="21"/>
        <v>254445143.63999999</v>
      </c>
    </row>
    <row r="147" spans="10:15" hidden="1"/>
    <row r="148" spans="10:15" hidden="1"/>
    <row r="149" spans="10:15" hidden="1"/>
    <row r="150" spans="10:15" hidden="1"/>
    <row r="151" spans="10:15" hidden="1"/>
    <row r="152" spans="10:15" hidden="1">
      <c r="J152" s="36">
        <f>J141-J149</f>
        <v>363356682.30000001</v>
      </c>
      <c r="K152" s="36">
        <f t="shared" ref="K152:L152" si="22">K141-K149</f>
        <v>1559537.42</v>
      </c>
      <c r="L152" s="36">
        <f t="shared" si="22"/>
        <v>364916219.72000003</v>
      </c>
      <c r="N152" s="36">
        <f t="shared" ref="N152:O152" si="23">N141-N149</f>
        <v>9419764.6899999995</v>
      </c>
      <c r="O152" s="36">
        <f t="shared" si="23"/>
        <v>534322576.91999996</v>
      </c>
    </row>
    <row r="153" spans="10:15" hidden="1">
      <c r="J153" s="36">
        <v>333449507.56</v>
      </c>
      <c r="M153" s="31">
        <v>318082635.43000001</v>
      </c>
    </row>
    <row r="154" spans="10:15" hidden="1"/>
    <row r="155" spans="10:15" hidden="1">
      <c r="J155" s="36">
        <f>J153-J141</f>
        <v>-29907174.74000001</v>
      </c>
      <c r="K155" s="36">
        <f t="shared" ref="K155:M155" si="24">K153-K141</f>
        <v>-1559537.42</v>
      </c>
      <c r="L155" s="36">
        <f t="shared" si="24"/>
        <v>-364916219.72000003</v>
      </c>
      <c r="M155" s="32">
        <f t="shared" si="24"/>
        <v>-206820176.79999995</v>
      </c>
      <c r="N155" s="36">
        <f t="shared" ref="N155:O155" si="25">N153-N141</f>
        <v>-9419764.6899999995</v>
      </c>
      <c r="O155" s="36">
        <f t="shared" si="25"/>
        <v>-534322576.91999996</v>
      </c>
    </row>
  </sheetData>
  <autoFilter ref="A5:O141">
    <filterColumn colId="2"/>
  </autoFilter>
  <mergeCells count="2">
    <mergeCell ref="A3:O3"/>
    <mergeCell ref="G1:O1"/>
  </mergeCells>
  <phoneticPr fontId="0" type="noConversion"/>
  <pageMargins left="0.39370078740157483" right="0.39370078740157483" top="0.55118110236220474" bottom="0.39370078740157483" header="0.31496062992125984" footer="0.31496062992125984"/>
  <pageSetup paperSize="9" scale="74" fitToHeight="2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2026-2027</vt:lpstr>
      <vt:lpstr>'2026-2027'!Область_печати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FIN1</cp:lastModifiedBy>
  <cp:lastPrinted>2025-12-08T06:32:07Z</cp:lastPrinted>
  <dcterms:created xsi:type="dcterms:W3CDTF">2013-10-30T08:55:37Z</dcterms:created>
  <dcterms:modified xsi:type="dcterms:W3CDTF">2025-12-08T06:32:10Z</dcterms:modified>
</cp:coreProperties>
</file>